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2\_Администрация Заполярного района\УФ\2025 год\Проект районного бюджета_2025 год\УТОЧНЕННЫЙ ПРОЕКТ 2025-2027\Проект решения в Совет_16.12.2024\"/>
    </mc:Choice>
  </mc:AlternateContent>
  <bookViews>
    <workbookView xWindow="975" yWindow="0" windowWidth="27825" windowHeight="12285"/>
  </bookViews>
  <sheets>
    <sheet name="Поправки_СВОД" sheetId="1" r:id="rId1"/>
  </sheets>
  <externalReferences>
    <externalReference r:id="rId2"/>
  </externalReferences>
  <definedNames>
    <definedName name="Z_33C2D40D_1118_4D4D_8FD6_439241F6DA35_.wvu.PrintArea" localSheetId="0" hidden="1">Поправки_СВОД!$B$1:$I$197</definedName>
    <definedName name="Z_33C2D40D_1118_4D4D_8FD6_439241F6DA35_.wvu.PrintTitles" localSheetId="0" hidden="1">Поправки_СВОД!$3:$4</definedName>
    <definedName name="Z_48C289E5_3DD7_42EF_B17E_BB407CDB014E_.wvu.PrintArea" localSheetId="0" hidden="1">Поправки_СВОД!$B$1:$I$197</definedName>
    <definedName name="Z_48C289E5_3DD7_42EF_B17E_BB407CDB014E_.wvu.PrintTitles" localSheetId="0" hidden="1">Поправки_СВОД!$3:$4</definedName>
    <definedName name="Z_752C2B64_A23D_4240_A4B3_D8A819C3780C_.wvu.PrintArea" localSheetId="0" hidden="1">Поправки_СВОД!$B$1:$I$197</definedName>
    <definedName name="Z_752C2B64_A23D_4240_A4B3_D8A819C3780C_.wvu.PrintTitles" localSheetId="0" hidden="1">Поправки_СВОД!$3:$4</definedName>
    <definedName name="Z_9EF54442_E225_4E85_AE02_F2B7A71B6965_.wvu.PrintTitles" localSheetId="0" hidden="1">Поправки_СВОД!$3:$4</definedName>
    <definedName name="Z_DE56EAE4_4DB9_4063_BAAF_F7757DA6412F_.wvu.PrintArea" localSheetId="0" hidden="1">Поправки_СВОД!$B$1:$I$197</definedName>
    <definedName name="Z_DE56EAE4_4DB9_4063_BAAF_F7757DA6412F_.wvu.PrintTitles" localSheetId="0" hidden="1">Поправки_СВОД!$3:$4</definedName>
    <definedName name="Z_DE56EAE4_4DB9_4063_BAAF_F7757DA6412F_.wvu.Rows" localSheetId="0" hidden="1">Поправки_СВОД!#REF!,Поправки_СВОД!#REF!</definedName>
    <definedName name="Z_E425B371_49D9_4B35_B727_ACA5AFD9307D_.wvu.PrintTitles" localSheetId="0" hidden="1">Поправки_СВОД!$3:$4</definedName>
    <definedName name="_xlnm.Print_Titles" localSheetId="0">Поправки_СВОД!$3:$4</definedName>
    <definedName name="_xlnm.Print_Area" localSheetId="0">Поправки_СВОД!$A$1:$I$196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1" i="1" l="1"/>
  <c r="G191" i="1"/>
  <c r="H175" i="1"/>
  <c r="G175" i="1"/>
  <c r="F175" i="1"/>
  <c r="H163" i="1"/>
  <c r="G163" i="1"/>
  <c r="F163" i="1"/>
  <c r="H150" i="1"/>
  <c r="G150" i="1"/>
  <c r="F150" i="1"/>
  <c r="F148" i="1" s="1"/>
  <c r="H149" i="1"/>
  <c r="H148" i="1" s="1"/>
  <c r="G149" i="1"/>
  <c r="G148" i="1" s="1"/>
  <c r="F149" i="1"/>
  <c r="H142" i="1"/>
  <c r="G142" i="1"/>
  <c r="F142" i="1"/>
  <c r="H130" i="1"/>
  <c r="G130" i="1"/>
  <c r="F130" i="1"/>
  <c r="H124" i="1"/>
  <c r="G124" i="1"/>
  <c r="F124" i="1"/>
  <c r="H119" i="1"/>
  <c r="G119" i="1"/>
  <c r="F119" i="1"/>
  <c r="H112" i="1"/>
  <c r="G112" i="1"/>
  <c r="F112" i="1"/>
  <c r="H107" i="1"/>
  <c r="G107" i="1"/>
  <c r="F107" i="1"/>
  <c r="H98" i="1"/>
  <c r="G98" i="1"/>
  <c r="F98" i="1"/>
  <c r="H87" i="1"/>
  <c r="G87" i="1"/>
  <c r="F87" i="1"/>
  <c r="H82" i="1"/>
  <c r="G82" i="1"/>
  <c r="F82" i="1"/>
  <c r="H76" i="1"/>
  <c r="G76" i="1"/>
  <c r="F76" i="1"/>
  <c r="F69" i="1"/>
  <c r="F56" i="1" s="1"/>
  <c r="H56" i="1"/>
  <c r="G56" i="1"/>
  <c r="H51" i="1"/>
  <c r="G51" i="1"/>
  <c r="F51" i="1"/>
  <c r="H29" i="1"/>
  <c r="G29" i="1"/>
  <c r="F29" i="1"/>
  <c r="H19" i="1"/>
  <c r="G19" i="1"/>
  <c r="F19" i="1"/>
  <c r="H15" i="1"/>
  <c r="G15" i="1"/>
  <c r="F15" i="1"/>
  <c r="H12" i="1"/>
  <c r="H11" i="1" s="1"/>
  <c r="G12" i="1"/>
  <c r="G11" i="1" s="1"/>
  <c r="F12" i="1"/>
  <c r="F11" i="1" s="1"/>
  <c r="H5" i="1"/>
  <c r="H189" i="1" s="1"/>
  <c r="G5" i="1"/>
  <c r="F5" i="1"/>
  <c r="F14" i="1" l="1"/>
  <c r="F190" i="1" s="1"/>
  <c r="F189" i="1"/>
  <c r="H14" i="1"/>
  <c r="H190" i="1" s="1"/>
  <c r="H192" i="1" s="1"/>
  <c r="G14" i="1"/>
  <c r="G190" i="1" s="1"/>
  <c r="G194" i="1"/>
  <c r="H194" i="1"/>
  <c r="F192" i="1"/>
  <c r="G189" i="1"/>
  <c r="G192" i="1"/>
  <c r="F194" i="1"/>
  <c r="G196" i="1" l="1"/>
  <c r="G195" i="1"/>
  <c r="H195" i="1"/>
  <c r="H196" i="1"/>
  <c r="F196" i="1"/>
  <c r="F195" i="1"/>
</calcChain>
</file>

<file path=xl/sharedStrings.xml><?xml version="1.0" encoding="utf-8"?>
<sst xmlns="http://schemas.openxmlformats.org/spreadsheetml/2006/main" count="681" uniqueCount="408">
  <si>
    <t>Поправки в проект решения Совета Заполярного района "О районном бюджете на 2025 год и плановый период 2026-2027 годов"</t>
  </si>
  <si>
    <t>Главный администратор бюджетных средств / ГРБС / Заказчик</t>
  </si>
  <si>
    <t xml:space="preserve">Код бюджетной классификации </t>
  </si>
  <si>
    <t>Наименование целевой статьи расходов</t>
  </si>
  <si>
    <t>Пункты текста решения, приложения к решению, в которые вносятся поправки</t>
  </si>
  <si>
    <t>Номер служебной записки, письма</t>
  </si>
  <si>
    <t>Суммы по поправкам, тыс. рублей (+,-)</t>
  </si>
  <si>
    <t>Обоснование поправок</t>
  </si>
  <si>
    <t>2025 год</t>
  </si>
  <si>
    <t>2026 год</t>
  </si>
  <si>
    <t>2027 год</t>
  </si>
  <si>
    <t xml:space="preserve">Уточнение доходов за счёт безвозмездных поступлений из окружного бюджета </t>
  </si>
  <si>
    <t>Администрация ЗР</t>
  </si>
  <si>
    <t>034 2 02 20077 05 0000 150</t>
  </si>
  <si>
    <t>Субсидии местным бюджетам на софинансирование строительства и реконструкции (модернизации) объектов энергетики в рамках государственной программы Ненецкого автономного округа "Модернизация жилищно-коммунального хозяйства Ненецкого автономного округа"</t>
  </si>
  <si>
    <t>пункты 1, 2 главы 1, пункт 4 главы 3 решения, приложение 2</t>
  </si>
  <si>
    <t>01-01-4063/24-1-1</t>
  </si>
  <si>
    <r>
      <t xml:space="preserve">На основании письма </t>
    </r>
    <r>
      <rPr>
        <b/>
        <sz val="10"/>
        <rFont val="Times New Roman"/>
        <family val="1"/>
        <charset val="204"/>
      </rPr>
      <t>Администрации Заполярного района</t>
    </r>
    <r>
      <rPr>
        <sz val="10"/>
        <rFont val="Times New Roman"/>
        <family val="1"/>
        <charset val="204"/>
      </rPr>
      <t xml:space="preserve">, в соответствии с поправками губернатора Ненецкого автономного округа к проекту закона Ненецкого автономного округа № 69-пр "Об окружном бюджете на 2025 год и на плановый период 2026 и 2027 годов" предусматривается субсидия из окружного бюджета на софинансирование строительства и реконструкции (модернизации) объектов энергетики на </t>
    </r>
    <r>
      <rPr>
        <b/>
        <sz val="10"/>
        <rFont val="Times New Roman"/>
        <family val="1"/>
        <charset val="204"/>
      </rPr>
      <t>2025</t>
    </r>
    <r>
      <rPr>
        <sz val="10"/>
        <rFont val="Times New Roman"/>
        <family val="1"/>
        <charset val="204"/>
      </rPr>
      <t xml:space="preserve"> в сумме </t>
    </r>
    <r>
      <rPr>
        <b/>
        <sz val="10"/>
        <rFont val="Times New Roman"/>
        <family val="1"/>
        <charset val="204"/>
      </rPr>
      <t>35 439,8</t>
    </r>
    <r>
      <rPr>
        <sz val="10"/>
        <rFont val="Times New Roman"/>
        <family val="1"/>
        <charset val="204"/>
      </rPr>
      <t xml:space="preserve"> тыс. руб.
</t>
    </r>
  </si>
  <si>
    <t>034 2 02 25576 05 0000 150</t>
  </si>
  <si>
    <t>Субсидии бюджетам муниципальных районов на обеспечение комплексного развития сельских территорий</t>
  </si>
  <si>
    <r>
      <t xml:space="preserve">На основании письма </t>
    </r>
    <r>
      <rPr>
        <b/>
        <sz val="10"/>
        <rFont val="Times New Roman"/>
        <family val="1"/>
        <charset val="204"/>
      </rPr>
      <t>Администрации Заполярного района</t>
    </r>
    <r>
      <rPr>
        <sz val="10"/>
        <rFont val="Times New Roman"/>
        <family val="1"/>
        <charset val="204"/>
      </rPr>
      <t xml:space="preserve">, в соответствии с поправками губернатора Ненецкого автономного округа к проекту закона Ненецкого автономного округа № 69-пр "Об окружном бюджете на 2025 год и на плановый период 2026 и 2027 годов" предусматривается субсидия из окружного бюджета на обеспечение комплексного развития сельских территорий на </t>
    </r>
    <r>
      <rPr>
        <b/>
        <sz val="10"/>
        <rFont val="Times New Roman"/>
        <family val="1"/>
        <charset val="204"/>
      </rPr>
      <t>2025</t>
    </r>
    <r>
      <rPr>
        <sz val="10"/>
        <rFont val="Times New Roman"/>
        <family val="1"/>
        <charset val="204"/>
      </rPr>
      <t xml:space="preserve"> и </t>
    </r>
    <r>
      <rPr>
        <b/>
        <sz val="10"/>
        <rFont val="Times New Roman"/>
        <family val="1"/>
        <charset val="204"/>
      </rPr>
      <t>2026</t>
    </r>
    <r>
      <rPr>
        <sz val="10"/>
        <rFont val="Times New Roman"/>
        <family val="1"/>
        <charset val="204"/>
      </rPr>
      <t xml:space="preserve"> годы в сумме </t>
    </r>
    <r>
      <rPr>
        <b/>
        <sz val="10"/>
        <rFont val="Times New Roman"/>
        <family val="1"/>
        <charset val="204"/>
      </rPr>
      <t>117 178,7</t>
    </r>
    <r>
      <rPr>
        <sz val="10"/>
        <rFont val="Times New Roman"/>
        <family val="1"/>
        <charset val="204"/>
      </rPr>
      <t xml:space="preserve"> тыс. руб. ежегодно
</t>
    </r>
  </si>
  <si>
    <t>034 2 02 29999 05 0000 150</t>
  </si>
  <si>
    <t>Субсидии местным бюджетам на софинансирование расходных обязательств, возникающих при выполнении полномочий по созданию условий для обеспечения поселений услугами связи</t>
  </si>
  <si>
    <t>01-34-1908/24-0-0</t>
  </si>
  <si>
    <r>
      <t xml:space="preserve">В соответствии с проектом закона Ненецкого автономного округа "Об окружном бюджете на 2025 год и на плановый период 2026 и 2027 годов" на основании письма </t>
    </r>
    <r>
      <rPr>
        <b/>
        <sz val="10"/>
        <rFont val="Times New Roman"/>
        <family val="1"/>
        <charset val="204"/>
      </rPr>
      <t>Администрации Заполярного района</t>
    </r>
    <r>
      <rPr>
        <sz val="10"/>
        <rFont val="Times New Roman"/>
        <family val="1"/>
        <charset val="204"/>
      </rPr>
      <t xml:space="preserve"> </t>
    </r>
    <r>
      <rPr>
        <b/>
        <sz val="10"/>
        <rFont val="Times New Roman"/>
        <family val="1"/>
        <charset val="204"/>
      </rPr>
      <t>предусматривается субсидия из окружного бюджета на софинансирование расходных обязательств, возникающих при выполнении полномочий по созданию условий для обеспечения поселений услугами связи</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12 614,1 </t>
    </r>
    <r>
      <rPr>
        <sz val="10"/>
        <rFont val="Times New Roman"/>
        <family val="1"/>
        <charset val="204"/>
      </rPr>
      <t xml:space="preserve">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14 265,4</t>
    </r>
    <r>
      <rPr>
        <sz val="10"/>
        <rFont val="Times New Roman"/>
        <family val="1"/>
        <charset val="204"/>
      </rPr>
      <t xml:space="preserve"> тыс. руб., на 2027 год – </t>
    </r>
    <r>
      <rPr>
        <b/>
        <sz val="10"/>
        <rFont val="Times New Roman"/>
        <family val="1"/>
        <charset val="204"/>
      </rPr>
      <t>14 836,0</t>
    </r>
    <r>
      <rPr>
        <sz val="10"/>
        <rFont val="Times New Roman"/>
        <family val="1"/>
        <charset val="204"/>
      </rPr>
      <t xml:space="preserve"> тыс. руб. 
</t>
    </r>
  </si>
  <si>
    <t>034 2 02 35120 05 0000 150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</si>
  <si>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</si>
  <si>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01-20-4717/24-0-2</t>
  </si>
  <si>
    <r>
      <t xml:space="preserve">На основании письма </t>
    </r>
    <r>
      <rPr>
        <b/>
        <sz val="10"/>
        <rFont val="Times New Roman"/>
        <family val="1"/>
        <charset val="204"/>
      </rPr>
      <t>Департамента цифрового развития</t>
    </r>
    <r>
      <rPr>
        <sz val="10"/>
        <rFont val="Times New Roman"/>
        <family val="1"/>
        <charset val="204"/>
      </rPr>
      <t xml:space="preserve">, связи и массовых коммуникаций НАО от 04.12.2024 № 4841, письма </t>
    </r>
    <r>
      <rPr>
        <b/>
        <sz val="10"/>
        <rFont val="Times New Roman"/>
        <family val="1"/>
        <charset val="204"/>
      </rPr>
      <t>Администрации</t>
    </r>
    <r>
      <rPr>
        <sz val="10"/>
        <rFont val="Times New Roman"/>
        <family val="1"/>
        <charset val="204"/>
      </rPr>
      <t xml:space="preserve"> Заполярного района</t>
    </r>
    <r>
      <rPr>
        <b/>
        <sz val="10"/>
        <rFont val="Times New Roman"/>
        <family val="1"/>
        <charset val="204"/>
      </rPr>
      <t xml:space="preserve"> уточняется размер</t>
    </r>
    <r>
      <rPr>
        <sz val="10"/>
        <rFont val="Times New Roman"/>
        <family val="1"/>
        <charset val="204"/>
      </rPr>
      <t xml:space="preserve"> субвенции, предусмотренной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на </t>
    </r>
    <r>
      <rPr>
        <b/>
        <sz val="10"/>
        <rFont val="Times New Roman"/>
        <family val="1"/>
        <charset val="204"/>
      </rPr>
      <t>2025</t>
    </r>
    <r>
      <rPr>
        <sz val="10"/>
        <rFont val="Times New Roman"/>
        <family val="1"/>
        <charset val="204"/>
      </rPr>
      <t xml:space="preserve"> год – </t>
    </r>
    <r>
      <rPr>
        <b/>
        <sz val="10"/>
        <rFont val="Times New Roman"/>
        <family val="1"/>
        <charset val="204"/>
      </rPr>
      <t>увеличивается</t>
    </r>
    <r>
      <rPr>
        <sz val="10"/>
        <rFont val="Times New Roman"/>
        <family val="1"/>
        <charset val="204"/>
      </rPr>
      <t xml:space="preserve"> в сумме </t>
    </r>
    <r>
      <rPr>
        <b/>
        <sz val="10"/>
        <rFont val="Times New Roman"/>
        <family val="1"/>
        <charset val="204"/>
      </rPr>
      <t>0,1</t>
    </r>
    <r>
      <rPr>
        <sz val="10"/>
        <rFont val="Times New Roman"/>
        <family val="1"/>
        <charset val="204"/>
      </rPr>
      <t xml:space="preserve"> т.р., на </t>
    </r>
    <r>
      <rPr>
        <b/>
        <sz val="10"/>
        <rFont val="Times New Roman"/>
        <family val="1"/>
        <charset val="204"/>
      </rPr>
      <t>2026</t>
    </r>
    <r>
      <rPr>
        <sz val="10"/>
        <rFont val="Times New Roman"/>
        <family val="1"/>
        <charset val="204"/>
      </rPr>
      <t xml:space="preserve"> год – </t>
    </r>
    <r>
      <rPr>
        <b/>
        <sz val="10"/>
        <rFont val="Times New Roman"/>
        <family val="1"/>
        <charset val="204"/>
      </rPr>
      <t>уменьшается</t>
    </r>
    <r>
      <rPr>
        <sz val="10"/>
        <rFont val="Times New Roman"/>
        <family val="1"/>
        <charset val="204"/>
      </rPr>
      <t xml:space="preserve"> в сумме </t>
    </r>
    <r>
      <rPr>
        <b/>
        <sz val="10"/>
        <rFont val="Times New Roman"/>
        <family val="1"/>
        <charset val="204"/>
      </rPr>
      <t>7,8</t>
    </r>
    <r>
      <rPr>
        <sz val="10"/>
        <rFont val="Times New Roman"/>
        <family val="1"/>
        <charset val="204"/>
      </rPr>
      <t xml:space="preserve"> т.р.</t>
    </r>
  </si>
  <si>
    <t>Уточнение доходов за счёт изменения объема межбюджетных трансфертов из бюджетов поселений</t>
  </si>
  <si>
    <t>КСП ЗР</t>
  </si>
  <si>
    <t>046 2 02 40014 05 0000 150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</si>
  <si>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</si>
  <si>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пункты 1, 2 главы 1, пункт 4 главы 3 решения, приложения 2, 4</t>
  </si>
  <si>
    <r>
      <t xml:space="preserve">На основании письма </t>
    </r>
    <r>
      <rPr>
        <b/>
        <sz val="10"/>
        <rFont val="Times New Roman"/>
        <family val="1"/>
        <charset val="204"/>
      </rPr>
      <t>Контрольно-счетной палаты Заполярного района</t>
    </r>
    <r>
      <rPr>
        <sz val="10"/>
        <rFont val="Times New Roman"/>
        <family val="1"/>
        <charset val="204"/>
      </rPr>
      <t xml:space="preserve">, в связи с планируемой индексацией заработной платы работников бюджетной сферы в 1,087 раза с 1 апреля 2025 года, </t>
    </r>
    <r>
      <rPr>
        <b/>
        <sz val="10"/>
        <rFont val="Times New Roman"/>
        <family val="1"/>
        <charset val="204"/>
      </rPr>
      <t>увеличивается</t>
    </r>
    <r>
      <rPr>
        <sz val="10"/>
        <rFont val="Times New Roman"/>
        <family val="1"/>
        <charset val="204"/>
      </rPr>
      <t xml:space="preserve"> размер иных межбюджетных трансфертов из бюджетов поселений </t>
    </r>
    <r>
      <rPr>
        <b/>
        <sz val="10"/>
        <rFont val="Times New Roman"/>
        <family val="1"/>
        <charset val="204"/>
      </rPr>
      <t>на исполнение переданных полномочий контрольно-счетного органа</t>
    </r>
    <r>
      <rPr>
        <sz val="10"/>
        <rFont val="Times New Roman"/>
        <family val="1"/>
        <charset val="204"/>
      </rPr>
      <t xml:space="preserve"> муниципальных образований поселений по осуществлению внешнего муниципального финансового контроля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712,5</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934,8</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 xml:space="preserve">932,9 </t>
    </r>
    <r>
      <rPr>
        <sz val="10"/>
        <rFont val="Times New Roman"/>
        <family val="1"/>
        <charset val="204"/>
      </rPr>
      <t>тыс. руб.</t>
    </r>
  </si>
  <si>
    <t xml:space="preserve">Уточнение ассигнований (увеличение (+), уменьшение (-)) в рамках муниципальных программ </t>
  </si>
  <si>
    <t xml:space="preserve"> </t>
  </si>
  <si>
    <t>Муниципальная программа "Управление финансами в муниципальном районе "Заполярный район" на 2019-2030 годы"</t>
  </si>
  <si>
    <t>Управление финансов ЗР / МО поселений</t>
  </si>
  <si>
    <t>040 1403 30.0.00.89120 540</t>
  </si>
  <si>
    <t xml:space="preserve">Иные межбюджетные трансферты на поддержку мер по обеспечению сбалансированности бюджетов поселений </t>
  </si>
  <si>
    <t>Пункт 6 главы 13 проекта решения, приложения 6, 7, 8, 9, 15</t>
  </si>
  <si>
    <t>б/н УФ</t>
  </si>
  <si>
    <r>
      <rPr>
        <b/>
        <sz val="10"/>
        <rFont val="Times New Roman"/>
        <family val="1"/>
        <charset val="204"/>
      </rPr>
      <t>Увеличивается</t>
    </r>
    <r>
      <rPr>
        <sz val="10"/>
        <rFont val="Times New Roman"/>
        <family val="1"/>
        <charset val="204"/>
      </rPr>
      <t xml:space="preserve"> объем иных МТ на поддержку мер по обеспечению сбалансированности местных бюджетов, распределенных бюджетам поселений, в связи с планируемой индексацией заработной платы работников бюджетной сферы с 01.04.2025 в 1,087 раза:
на </t>
    </r>
    <r>
      <rPr>
        <b/>
        <sz val="10"/>
        <rFont val="Times New Roman"/>
        <family val="1"/>
        <charset val="204"/>
      </rPr>
      <t>2025</t>
    </r>
    <r>
      <rPr>
        <sz val="10"/>
        <rFont val="Times New Roman"/>
        <family val="1"/>
        <charset val="204"/>
      </rPr>
      <t xml:space="preserve"> год – в сумме </t>
    </r>
    <r>
      <rPr>
        <b/>
        <sz val="10"/>
        <rFont val="Times New Roman"/>
        <family val="1"/>
        <charset val="204"/>
      </rPr>
      <t>14 355,2</t>
    </r>
    <r>
      <rPr>
        <sz val="10"/>
        <rFont val="Times New Roman"/>
        <family val="1"/>
        <charset val="204"/>
      </rPr>
      <t xml:space="preserve"> тыс. руб.,
на </t>
    </r>
    <r>
      <rPr>
        <b/>
        <sz val="10"/>
        <rFont val="Times New Roman"/>
        <family val="1"/>
        <charset val="204"/>
      </rPr>
      <t>2026-2027</t>
    </r>
    <r>
      <rPr>
        <sz val="10"/>
        <rFont val="Times New Roman"/>
        <family val="1"/>
        <charset val="204"/>
      </rPr>
      <t xml:space="preserve"> годы – в сумме </t>
    </r>
    <r>
      <rPr>
        <b/>
        <sz val="10"/>
        <rFont val="Times New Roman"/>
        <family val="1"/>
        <charset val="204"/>
      </rPr>
      <t>19 156,2</t>
    </r>
    <r>
      <rPr>
        <sz val="10"/>
        <rFont val="Times New Roman"/>
        <family val="1"/>
        <charset val="204"/>
      </rPr>
      <t xml:space="preserve"> тыс. руб. </t>
    </r>
    <r>
      <rPr>
        <b/>
        <sz val="10"/>
        <rFont val="Times New Roman"/>
        <family val="1"/>
        <charset val="204"/>
      </rPr>
      <t>ежегодно</t>
    </r>
    <r>
      <rPr>
        <sz val="10"/>
        <rFont val="Times New Roman"/>
        <family val="1"/>
        <charset val="204"/>
      </rPr>
      <t xml:space="preserve">.
Размер </t>
    </r>
    <r>
      <rPr>
        <b/>
        <sz val="10"/>
        <rFont val="Times New Roman"/>
        <family val="1"/>
        <charset val="204"/>
      </rPr>
      <t>нераспределенного резерва</t>
    </r>
    <r>
      <rPr>
        <sz val="10"/>
        <rFont val="Times New Roman"/>
        <family val="1"/>
        <charset val="204"/>
      </rPr>
      <t xml:space="preserve"> иных МТ на сбалансированность на </t>
    </r>
    <r>
      <rPr>
        <b/>
        <sz val="10"/>
        <rFont val="Times New Roman"/>
        <family val="1"/>
        <charset val="204"/>
      </rPr>
      <t>2025</t>
    </r>
    <r>
      <rPr>
        <sz val="10"/>
        <rFont val="Times New Roman"/>
        <family val="1"/>
        <charset val="204"/>
      </rPr>
      <t xml:space="preserve"> год </t>
    </r>
    <r>
      <rPr>
        <b/>
        <sz val="10"/>
        <rFont val="Times New Roman"/>
        <family val="1"/>
        <charset val="204"/>
      </rPr>
      <t xml:space="preserve">уменьшается </t>
    </r>
    <r>
      <rPr>
        <sz val="10"/>
        <rFont val="Times New Roman"/>
        <family val="1"/>
        <charset val="204"/>
      </rPr>
      <t xml:space="preserve">на </t>
    </r>
    <r>
      <rPr>
        <b/>
        <sz val="10"/>
        <rFont val="Times New Roman"/>
        <family val="1"/>
        <charset val="204"/>
      </rPr>
      <t>10 000,0</t>
    </r>
    <r>
      <rPr>
        <sz val="10"/>
        <rFont val="Times New Roman"/>
        <family val="1"/>
        <charset val="204"/>
      </rPr>
      <t xml:space="preserve"> тыс. руб. в связи с необходимостью предоставления иных МТ на выплату пенсии за выслугу лет в 2026-2027 годах Сельскому поселению «Хорей-Верский сельсовет» ЗР НАО.
Соответственно, нераспределенный резерв составит 15 000,0 тыс. руб. ежегодно.</t>
    </r>
  </si>
  <si>
    <t>Муниципальная программа "Содержание и обеспечение деятельности органов местного самоуправления муниципального района "Заполярный район" на 2024-2030 годы"</t>
  </si>
  <si>
    <t>Администрация Заполярного района</t>
  </si>
  <si>
    <t>034 0104 31.1.00.81010 244</t>
  </si>
  <si>
    <t>Пункт 7 главы 6 проекта решения, приложения 6, 7, 8, 9</t>
  </si>
  <si>
    <t>034 0104 31.0.00.81010 244</t>
  </si>
  <si>
    <t>Расходы на содержание органов местного самоуправления и обеспечение их функций</t>
  </si>
  <si>
    <t>Приложения 6, 7, 8, 9</t>
  </si>
  <si>
    <t>034 0705 31.0.00.81010 244</t>
  </si>
  <si>
    <t>Управление финансов Администрация Заполярного района</t>
  </si>
  <si>
    <t>040 0106 31.0.00.81010 244</t>
  </si>
  <si>
    <t>б/н</t>
  </si>
  <si>
    <r>
      <rPr>
        <b/>
        <sz val="10"/>
        <rFont val="Times New Roman"/>
        <family val="1"/>
        <charset val="204"/>
      </rPr>
      <t>Увеличиваются</t>
    </r>
    <r>
      <rPr>
        <sz val="10"/>
        <rFont val="Times New Roman"/>
        <family val="1"/>
        <charset val="204"/>
      </rPr>
      <t xml:space="preserve"> ассигнования на </t>
    </r>
    <r>
      <rPr>
        <b/>
        <sz val="10"/>
        <rFont val="Times New Roman"/>
        <family val="1"/>
        <charset val="204"/>
      </rPr>
      <t>2025</t>
    </r>
    <r>
      <rPr>
        <sz val="10"/>
        <rFont val="Times New Roman"/>
        <family val="1"/>
        <charset val="204"/>
      </rPr>
      <t xml:space="preserve"> год на сумму </t>
    </r>
    <r>
      <rPr>
        <b/>
        <sz val="10"/>
        <rFont val="Times New Roman"/>
        <family val="1"/>
        <charset val="204"/>
      </rPr>
      <t>11,5</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12,0</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12,4</t>
    </r>
    <r>
      <rPr>
        <sz val="10"/>
        <rFont val="Times New Roman"/>
        <family val="1"/>
        <charset val="204"/>
      </rPr>
      <t xml:space="preserve"> тыс. руб. </t>
    </r>
    <r>
      <rPr>
        <b/>
        <sz val="10"/>
        <rFont val="Times New Roman"/>
        <family val="1"/>
        <charset val="204"/>
      </rPr>
      <t>на текущее содержание Управления финансов Администрации Заполярного район</t>
    </r>
    <r>
      <rPr>
        <sz val="10"/>
        <rFont val="Times New Roman"/>
        <family val="1"/>
        <charset val="204"/>
      </rPr>
      <t xml:space="preserve">а в части расходов на оплату за прохождение диспансеризации муниципальным служащим, в связи с переводом ведущего специалиста по кадрам и делопроизводству на должность муниципальной службы с 01.01.2025
 </t>
    </r>
  </si>
  <si>
    <t>Управление муниципального имущества Администрация Заполярного района</t>
  </si>
  <si>
    <t>042 0113 31.0.00.81010 244</t>
  </si>
  <si>
    <t>203</t>
  </si>
  <si>
    <r>
      <t xml:space="preserve">На основании письма </t>
    </r>
    <r>
      <rPr>
        <b/>
        <sz val="10"/>
        <rFont val="Times New Roman"/>
        <family val="1"/>
        <charset val="204"/>
      </rPr>
      <t>УМИ Администрации Заполярного района</t>
    </r>
    <r>
      <rPr>
        <sz val="10"/>
        <rFont val="Times New Roman"/>
        <family val="1"/>
        <charset val="204"/>
      </rPr>
      <t xml:space="preserve">, уточненной бюджетной заявки на 2025 год и плановый период на 2026-2027 годов </t>
    </r>
    <r>
      <rPr>
        <b/>
        <sz val="10"/>
        <rFont val="Times New Roman"/>
        <family val="1"/>
        <charset val="204"/>
      </rPr>
      <t>увеличиваются</t>
    </r>
    <r>
      <rPr>
        <sz val="10"/>
        <rFont val="Times New Roman"/>
        <family val="1"/>
        <charset val="204"/>
      </rPr>
      <t xml:space="preserve"> ассигнования на </t>
    </r>
    <r>
      <rPr>
        <b/>
        <sz val="10"/>
        <rFont val="Times New Roman"/>
        <family val="1"/>
        <charset val="204"/>
      </rPr>
      <t xml:space="preserve">2025 </t>
    </r>
    <r>
      <rPr>
        <sz val="10"/>
        <rFont val="Times New Roman"/>
        <family val="1"/>
        <charset val="204"/>
      </rPr>
      <t xml:space="preserve">год на общую сумму </t>
    </r>
    <r>
      <rPr>
        <b/>
        <sz val="10"/>
        <rFont val="Times New Roman"/>
        <family val="1"/>
        <charset val="204"/>
      </rPr>
      <t>15,0</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15,5</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16,2</t>
    </r>
    <r>
      <rPr>
        <sz val="10"/>
        <rFont val="Times New Roman"/>
        <family val="1"/>
        <charset val="204"/>
      </rPr>
      <t xml:space="preserve"> тыс. руб. </t>
    </r>
    <r>
      <rPr>
        <b/>
        <sz val="10"/>
        <rFont val="Times New Roman"/>
        <family val="1"/>
        <charset val="204"/>
      </rPr>
      <t>на текущее содержание управления</t>
    </r>
    <r>
      <rPr>
        <sz val="10"/>
        <rFont val="Times New Roman"/>
        <family val="1"/>
        <charset val="204"/>
      </rPr>
      <t xml:space="preserve">, в том числе на:
- оплату за прохождение диспансеризации муниципальным служащим, в связи с переводом главного бухгалтера на должность муниципальной службы с 01.01.2025 на 2025 год – 11,6 тыс. руб., 2026 год – 12,0 тыс. руб., 2027 год – 12,5 тыс. руб.,
- оплату прочих работ, услуг, в связи с увеличением стоимости программного обеспечения "ТехноКад-Муниципалитет" согласно коммерческого предложения единственного поставщика услуг на 2025 год – 3,4 тыс. руб., 2026 год – 3,5 тыс. руб., 2027 год – 3,7 тыс. руб. 
</t>
    </r>
  </si>
  <si>
    <t>042 0705 31.0.00.81010 244</t>
  </si>
  <si>
    <r>
      <rPr>
        <b/>
        <sz val="10"/>
        <rFont val="Times New Roman"/>
        <family val="1"/>
        <charset val="204"/>
      </rPr>
      <t>На основании заключения КСП Заполярного района</t>
    </r>
    <r>
      <rPr>
        <sz val="10"/>
        <rFont val="Times New Roman"/>
        <family val="1"/>
        <charset val="204"/>
      </rPr>
      <t xml:space="preserve"> на проект решения, письма </t>
    </r>
    <r>
      <rPr>
        <b/>
        <sz val="10"/>
        <rFont val="Times New Roman"/>
        <family val="1"/>
        <charset val="204"/>
      </rPr>
      <t>УМИ Администрации Заполярного района</t>
    </r>
    <r>
      <rPr>
        <sz val="10"/>
        <rFont val="Times New Roman"/>
        <family val="1"/>
        <charset val="204"/>
      </rPr>
      <t xml:space="preserve">, уточненной бюджетной заявки на 2025 год и плановый период на 2026-2027 годов </t>
    </r>
    <r>
      <rPr>
        <b/>
        <sz val="10"/>
        <rFont val="Times New Roman"/>
        <family val="1"/>
        <charset val="204"/>
      </rPr>
      <t>уменьшаются</t>
    </r>
    <r>
      <rPr>
        <sz val="10"/>
        <rFont val="Times New Roman"/>
        <family val="1"/>
        <charset val="204"/>
      </rPr>
      <t xml:space="preserve"> ассигнования, предусмотренные на организацию профессиональной переподготовки и получения дополнительного профессионального образования муниципальных служащих и работников, замещающих должности, не относящихся к должностям муниципальной службы, в сумме </t>
    </r>
    <r>
      <rPr>
        <b/>
        <sz val="10"/>
        <rFont val="Times New Roman"/>
        <family val="1"/>
        <charset val="204"/>
      </rPr>
      <t>0,2</t>
    </r>
    <r>
      <rPr>
        <sz val="10"/>
        <rFont val="Times New Roman"/>
        <family val="1"/>
        <charset val="204"/>
      </rPr>
      <t xml:space="preserve"> тыс. руб. на </t>
    </r>
    <r>
      <rPr>
        <b/>
        <sz val="10"/>
        <rFont val="Times New Roman"/>
        <family val="1"/>
        <charset val="204"/>
      </rPr>
      <t>2025</t>
    </r>
    <r>
      <rPr>
        <sz val="10"/>
        <rFont val="Times New Roman"/>
        <family val="1"/>
        <charset val="204"/>
      </rPr>
      <t xml:space="preserve"> год, </t>
    </r>
    <r>
      <rPr>
        <b/>
        <sz val="10"/>
        <rFont val="Times New Roman"/>
        <family val="1"/>
        <charset val="204"/>
      </rPr>
      <t>6,1</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t>
    </r>
    <r>
      <rPr>
        <b/>
        <sz val="10"/>
        <rFont val="Times New Roman"/>
        <family val="1"/>
        <charset val="204"/>
      </rPr>
      <t>3,8</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t>
    </r>
  </si>
  <si>
    <t>Администрация ЗР / МКУ ЗР "Северное"</t>
  </si>
  <si>
    <t>034 0505 31.0.00.81020 244</t>
  </si>
  <si>
    <t>Расходы на обеспечение деятельности подведомственных казенных учреждений</t>
  </si>
  <si>
    <t>535/24</t>
  </si>
  <si>
    <r>
      <rPr>
        <b/>
        <sz val="10"/>
        <rFont val="Times New Roman"/>
        <family val="1"/>
        <charset val="204"/>
      </rPr>
      <t>Увеличиваются</t>
    </r>
    <r>
      <rPr>
        <sz val="10"/>
        <rFont val="Times New Roman"/>
        <family val="1"/>
        <charset val="204"/>
      </rPr>
      <t xml:space="preserve"> ассигнования на обеспечение деятельности </t>
    </r>
    <r>
      <rPr>
        <b/>
        <sz val="10"/>
        <rFont val="Times New Roman"/>
        <family val="1"/>
        <charset val="204"/>
      </rPr>
      <t>МКУ ЗР "Северное"</t>
    </r>
    <r>
      <rPr>
        <sz val="10"/>
        <rFont val="Times New Roman"/>
        <family val="1"/>
        <charset val="204"/>
      </rPr>
      <t xml:space="preserve"> в части расходов на охрану административных зданий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3 459,5 тыс. руб.</t>
    </r>
    <r>
      <rPr>
        <sz val="10"/>
        <rFont val="Times New Roman"/>
        <family val="1"/>
        <charset val="204"/>
      </rPr>
      <t xml:space="preserve">, на </t>
    </r>
    <r>
      <rPr>
        <b/>
        <sz val="10"/>
        <rFont val="Times New Roman"/>
        <family val="1"/>
        <charset val="204"/>
      </rPr>
      <t>2026</t>
    </r>
    <r>
      <rPr>
        <sz val="10"/>
        <rFont val="Times New Roman"/>
        <family val="1"/>
        <charset val="204"/>
      </rPr>
      <t xml:space="preserve"> год - </t>
    </r>
    <r>
      <rPr>
        <b/>
        <sz val="10"/>
        <rFont val="Times New Roman"/>
        <family val="1"/>
        <charset val="204"/>
      </rPr>
      <t>3 597,9 тыс. руб.</t>
    </r>
    <r>
      <rPr>
        <sz val="10"/>
        <rFont val="Times New Roman"/>
        <family val="1"/>
        <charset val="204"/>
      </rPr>
      <t xml:space="preserve">, на </t>
    </r>
    <r>
      <rPr>
        <b/>
        <sz val="10"/>
        <rFont val="Times New Roman"/>
        <family val="1"/>
        <charset val="204"/>
      </rPr>
      <t>2027</t>
    </r>
    <r>
      <rPr>
        <sz val="10"/>
        <rFont val="Times New Roman"/>
        <family val="1"/>
        <charset val="204"/>
      </rPr>
      <t xml:space="preserve"> год - </t>
    </r>
    <r>
      <rPr>
        <b/>
        <sz val="10"/>
        <rFont val="Times New Roman"/>
        <family val="1"/>
        <charset val="204"/>
      </rPr>
      <t>3 741,8 тыс. руб.</t>
    </r>
    <r>
      <rPr>
        <sz val="10"/>
        <rFont val="Times New Roman"/>
        <family val="1"/>
        <charset val="204"/>
      </rPr>
      <t xml:space="preserve">
Расчет финансирования первоначально был произведен исходя из ожидаемых расходов в текущем году на услуги охраны административных зданий с применением ИПЦ (стоимость по МК на 2024 год - 3 917 933,60 руб.*1,044). В октябре 2024 года была подана заявка для проведения торгов на оказание услуг охраны в 2025 году. Торги признаны не состоявшимися, так как не было подано ни одной заявки. В результате повторного анализа рынка было выявлено существенное увеличение стоимости часа. 
Стоимость услуг по охране рассчитана на основании представленных коммерческих предложений по стоимости часа услуги физической охраны (ООО ОП "Бекет" - 600,0 руб., ООО ОП "Градъ" - 700,0 руб., Antey Security - 720,0 руб.) и стоимости часа КТО (ООО ОП "Бекет" - 25,0 руб., ООО ОП "Градъ" - 40,0 руб., Antey Security - 40,0 руб.) по минимальной цене
</t>
    </r>
  </si>
  <si>
    <t>Муниципальная программа "Развитие социальной инфраструктуры и создание комфортных условий проживания на территории муниципального района "Заполярный район" на 2021-2030 годы"</t>
  </si>
  <si>
    <t>034 0410 32.0.00.79040 811</t>
  </si>
  <si>
    <t>Глава 10 проекта решения, приложения 6, 7, 8, 9</t>
  </si>
  <si>
    <t>78</t>
  </si>
  <si>
    <r>
      <t>В связи с выделением из окружного бюджета</t>
    </r>
    <r>
      <rPr>
        <b/>
        <sz val="10"/>
        <rFont val="Times New Roman"/>
        <family val="1"/>
        <charset val="204"/>
      </rPr>
      <t xml:space="preserve"> субсидии на возмещение недополученных доходов, возникающих в связи с оказанием услуг подвижной радиотелефонной связи в сельских поселениях</t>
    </r>
    <r>
      <rPr>
        <sz val="10"/>
        <rFont val="Times New Roman"/>
        <family val="1"/>
        <charset val="204"/>
      </rPr>
      <t xml:space="preserve"> предусматривается </t>
    </r>
    <r>
      <rPr>
        <b/>
        <sz val="10"/>
        <rFont val="Times New Roman"/>
        <family val="1"/>
        <charset val="204"/>
      </rPr>
      <t>Администрации Заполярного района</t>
    </r>
    <r>
      <rPr>
        <sz val="10"/>
        <rFont val="Times New Roman"/>
        <family val="1"/>
        <charset val="204"/>
      </rPr>
      <t xml:space="preserve"> субсидия из районного бюджета ГУП НАО "Ненецкая компания ЭлектроСвязи" с учетом софинансирования за счет средств районного бюджета.
Объем софинансирования (50 процентов) определен исходя из предельного уровня софинансирования объема расходного обязательства муниципального о образования из окружного бюджета по муниципальным образованиям на 2025 год и плановый период 2026 и 2027 годов, установленного распоряжением Департамента финансов и экономики Ненецкого автономного округа от 17.06.2024 № 182</t>
    </r>
  </si>
  <si>
    <t>034 0410 32.0.00.S9040 811</t>
  </si>
  <si>
    <t>Расходы районного бюджета на софинансирование расходных обязательств, возникающих при выполнении полномочий по созданию условий для обеспечения поселений услугами связи</t>
  </si>
  <si>
    <t>034 0801 32.0.00.86010 244</t>
  </si>
  <si>
    <t>Мероприятия в рамках муниципальной программы "Развитие социальной инфраструктуры и создание комфортных условий проживания на территории муниципального района "Заполярный район" на 2021-2030 годы"</t>
  </si>
  <si>
    <t>приложения 6, 7, 8, 9</t>
  </si>
  <si>
    <t>504/24</t>
  </si>
  <si>
    <r>
      <t xml:space="preserve">Предусматриваются ассигнования </t>
    </r>
    <r>
      <rPr>
        <b/>
        <sz val="10"/>
        <rFont val="Times New Roman"/>
        <family val="1"/>
        <charset val="204"/>
      </rPr>
      <t>МКУ ЗР "Северное"</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5 650,2</t>
    </r>
    <r>
      <rPr>
        <sz val="10"/>
        <rFont val="Times New Roman"/>
        <family val="1"/>
        <charset val="204"/>
      </rPr>
      <t xml:space="preserve"> тыс. руб. на мероприятие «</t>
    </r>
    <r>
      <rPr>
        <b/>
        <sz val="10"/>
        <rFont val="Times New Roman"/>
        <family val="1"/>
        <charset val="204"/>
      </rPr>
      <t>Проведение работ по сохранению объекта культурного наследия (памятника истории и культуры) народов Российской Федерации регионального значения "Дом Таратина"</t>
    </r>
    <r>
      <rPr>
        <sz val="10"/>
        <rFont val="Times New Roman"/>
        <family val="1"/>
        <charset val="204"/>
      </rPr>
      <t xml:space="preserve">, 1870-е гг., расположенного по адресу: Ненецкий автономный округ, д. Таратинское» (перенос с 2024 года).
В целях реализации данного мероприятия дважды проводились электронные аукционы, по результатам которых не подано ни одной заявки на участие в аукционе. В связи этим торги признаны несостоявшимися, предусмотренные денежные средства не освоены. Специалистами МКУ ЗР «Северное» будет вновь подготовлена документация и направлена в УМИ Администрации ЗР для проведения аукциона в 2025 году
</t>
    </r>
  </si>
  <si>
    <t>Администрация ЗР / СП "Хоседа-Хардский сельсовет" ЗР НАО</t>
  </si>
  <si>
    <t>034 0502 32.0.00.89230 540</t>
  </si>
  <si>
    <t xml:space="preserve">Иные межбюджетные трансферты в рамках муниципальной программы "Развитие социальной инфраструктуры и создание комфортных условий проживания на территории муниципального района "Заполярный район" на 2021-2030 годы" </t>
  </si>
  <si>
    <t>Пункт 1 главы 13 проекта решения, приложения 6, 7, 8, 9, 16</t>
  </si>
  <si>
    <t>308</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</si>
  <si>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Хоседа-Хардский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2 062,3 </t>
    </r>
    <r>
      <rPr>
        <sz val="10"/>
        <rFont val="Times New Roman"/>
        <family val="1"/>
        <charset val="204"/>
      </rPr>
      <t xml:space="preserve">тыс. руб. на текущий ремонт общественной бани в п. Харута (перенос с 2024 года с увеличением финансирования).
Объект «Баня» в п. Харута находится на праве оперативного управления у МКП «ЖКХ МО «Хоседа-Хардский сельсовет». Правообладатель объекта – Сельское поселение (выписка из ЕГРН прилагается).
В целях реализации вышеназванного мероприятия в 2024 году Администрацией поселения заключен муниципальный контракт от 09.08.2024 № 0184300000424000150 с ИП Пашкиной А.В., цена контракта 2024200,0 руб. Срок окончания работ 30.10.2024. В связи с отсутствием возможности выполнить работы в установленный срок, заключено соглашение о расторжении контракта от 09.08.2024 № 01843000004240001150, стороны претензий друг к другу не имеют. Работы по ремонту общественной бани в п. Харута панируется выполнить в 2025 году.
МКУ ЗР «Северное» произведен пересчет стоимости работ в ценах 3 квартала. Стоимость работ составит 2062,3 тыс. руб.
</t>
    </r>
  </si>
  <si>
    <t>74</t>
  </si>
  <si>
    <r>
      <t xml:space="preserve">На основании служебной записки Управления экономики и прогнозирования Администрации Заполярного района </t>
    </r>
    <r>
      <rPr>
        <b/>
        <sz val="10"/>
        <rFont val="Times New Roman"/>
        <family val="1"/>
        <charset val="204"/>
      </rPr>
      <t>уменьшаются</t>
    </r>
    <r>
      <rPr>
        <sz val="10"/>
        <rFont val="Times New Roman"/>
        <family val="1"/>
        <charset val="204"/>
      </rPr>
      <t xml:space="preserve"> иные МТ Сельскому поселению "</t>
    </r>
    <r>
      <rPr>
        <b/>
        <sz val="10"/>
        <rFont val="Times New Roman"/>
        <family val="1"/>
        <charset val="204"/>
      </rPr>
      <t>Хоседа-Хардский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355,0</t>
    </r>
    <r>
      <rPr>
        <sz val="10"/>
        <rFont val="Times New Roman"/>
        <family val="1"/>
        <charset val="204"/>
      </rPr>
      <t xml:space="preserve"> тыс. руб. </t>
    </r>
    <r>
      <rPr>
        <b/>
        <sz val="10"/>
        <rFont val="Times New Roman"/>
        <family val="1"/>
        <charset val="204"/>
      </rPr>
      <t>на возмещение недополученных доходов или финансового возмещения затрат, возникающих при оказании жителям поселения услуг общественных бань</t>
    </r>
    <r>
      <rPr>
        <sz val="10"/>
        <rFont val="Times New Roman"/>
        <family val="1"/>
        <charset val="204"/>
      </rPr>
      <t xml:space="preserve">.
Отделом развития экономики Управления экономики и прогнозирования Администрации Заполярного района проведен анализ финансово-экономической деятельности предприятий (организаций), оказывающих услуги общественных бань за 2023 год.
Предприятие, оказывающее услуги общественной бани в п. Харута - МКП «ЖКХ МО «Хоседа-Хардский сельсовет». Экономически обоснованный тариф в 2023 году за одну помывку в общественной бане в п. Харута установлен постановлениями Администрации Сельского поселения «Хоседа-Хардский сельсовет» ЗР НАО от 06.02.2023 № 12п в размере 2 323,65 руб. с 01.01.2023 по 31.03.2023, 1 673,85 руб. с 01.04.2023 по 31.12.2023, от 10.10.2023 № 94п в размере 1 647,62 руб. с 01.10.2023 по 31.12.2023, от 15.12.2023 № 125п в размере 1 183,17 руб. с 01.11.2023 по 31.12.2023. По результату работы предприятия за 2023 год фактически сложившийся экономически обоснованный тариф за одну помывку составил 1 678,58 руб. Количество посещений (помывок) за 2023 год составило 3 824 посещения. Субсидия на возмещение недополученных доходов, возникающих при оказании населению услуг общественной бани в п. Харута за 2023 год должна составить 6 187 809,92 руб. (3 824 помывки х 1678,58 руб. = 6 418 889,92 (затраты) – 231 080,0 руб. (выручка)). Фактический размер субсидии составил 6542847,13 руб. (6 231 498,75 руб. (субсидия, полученная в течение 2023 года) – 141 988,15 руб. (субсидия за декабрь 2022 года (распоряжение 19р от 19.01.2023)), + 453 336,53 руб. (субсидия за декабрь 2023 года (распоряжение 87р от 12.02.2024)). Подлежит возврату в бюджет Заполярного района 355037,21 руб. (6187809,92 руб. – 6542847,13 руб.)
</t>
    </r>
  </si>
  <si>
    <t>Администрация ЗР / ГП "Рабочий поселок Искателей" ЗР НАО</t>
  </si>
  <si>
    <r>
      <t xml:space="preserve">На основании служебной записки Управления экономики и прогнозирования Администрации Заполярного района </t>
    </r>
    <r>
      <rPr>
        <b/>
        <sz val="10"/>
        <rFont val="Times New Roman"/>
        <family val="1"/>
        <charset val="204"/>
      </rPr>
      <t>уменьшаются</t>
    </r>
    <r>
      <rPr>
        <sz val="10"/>
        <rFont val="Times New Roman"/>
        <family val="1"/>
        <charset val="204"/>
      </rPr>
      <t xml:space="preserve"> иные МТ МО ГП "</t>
    </r>
    <r>
      <rPr>
        <b/>
        <sz val="10"/>
        <rFont val="Times New Roman"/>
        <family val="1"/>
        <charset val="204"/>
      </rPr>
      <t>Рабочий поселок Искателей</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1 273,8</t>
    </r>
    <r>
      <rPr>
        <sz val="10"/>
        <rFont val="Times New Roman"/>
        <family val="1"/>
        <charset val="204"/>
      </rPr>
      <t xml:space="preserve"> тыс. руб. </t>
    </r>
    <r>
      <rPr>
        <b/>
        <sz val="10"/>
        <rFont val="Times New Roman"/>
        <family val="1"/>
        <charset val="204"/>
      </rPr>
      <t>на возмещение недополученных доходов или финансового возмещения затрат, возникающих при оказании жителям поселения услуг общественных бань</t>
    </r>
    <r>
      <rPr>
        <sz val="10"/>
        <rFont val="Times New Roman"/>
        <family val="1"/>
        <charset val="204"/>
      </rPr>
      <t xml:space="preserve">.
Отделом развития экономики Управления экономики и прогнозирования Администрации Заполярного района проведен анализ финансово-экономической деятельности предприятий (организаций), оказывающих услуги общественных бань за 2023 год.
Предприятие, оказывающее услуги общественной бани в р.п. Искателей - МУП «Посжилкомсервис» (далее – ИМУП ПЖКС). Экономически обоснованный тариф в 2023 году за одну помывку в общественной бане в р.п. Искателей установлен постановлениями Администрации Муниципального образования «Городское поселение «Рабочий поселок Искателей» ЗР НАО от 30.12.2022 № 972 в размере 1 331,03 руб. за одно посещение, от 31.07.2023 № 564 в размере 1 226,24 руб. с 01.08.2023 по 31.12.2023. По результату работы предприятия за 2023 год фактически сложившийся экономически обоснованный тариф за одну помывку составил 910,97 руб. Количество посещений (помывок) за 2023 год составило 14 665 посещения. Субсидия на возмещение недополученных доходов, возникающих при оказании населению услуг общественной бани в р.п. Искателей за 2023 год должна составить 11 900 562,33 руб. (14 665 помывок х 910,97 руб. = 13 359 375,05 (затраты) – 1458812,72 руб. (выручка)). Фактический размер субсидии составил 13 174 443,82 руб. (14 270 700,0 руб. (субсидия, полученная в течение 2023 года) – 1 096 256,18 руб. (субсидия за декабрь 2022 года (распоряжение 119р от 16.02.2023)). Подлежит возврату в бюджет Заполярного района 1 273 881,49 руб. (11 900 562,33 руб. – 13174443,82 руб.)
</t>
    </r>
  </si>
  <si>
    <t>Администрация ЗР / СП "Канинский сельсовет"</t>
  </si>
  <si>
    <t>034 0503 32.0.00.89230 540</t>
  </si>
  <si>
    <t>55</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</si>
  <si>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Канинский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5 287,2</t>
    </r>
    <r>
      <rPr>
        <sz val="10"/>
        <rFont val="Times New Roman"/>
        <family val="1"/>
        <charset val="204"/>
      </rPr>
      <t xml:space="preserve"> тыс. руб. </t>
    </r>
    <r>
      <rPr>
        <b/>
        <sz val="10"/>
        <rFont val="Times New Roman"/>
        <family val="1"/>
        <charset val="204"/>
      </rPr>
      <t>на текущий ремонт моста через р. Лахтенный в с. Несь</t>
    </r>
    <r>
      <rPr>
        <sz val="10"/>
        <rFont val="Times New Roman"/>
        <family val="1"/>
        <charset val="204"/>
      </rPr>
      <t xml:space="preserve">.
Указанный объект представляет собой деревянное мостовое сооружение протяженностью 44,4 м, введен в эксплуатацию в 2010 году. Объект «Мост через р. Лахтенный» расположен в с. Несь в пределах кадастрового квартала 83:00:010007:1269. Балансодержателем объекта является Администрация Сельского поселения. Инвентарный номер 110103000036. Инвентарная карточка учета нефинансовых активов №0760 прилагается. 
Мост играет важное значение для с. Несь: связывает три жилых района с центральной частью села, по нему ежедневно вывозятся ТКО, проходит дорога к АЗС и кладбищу. В периоды со сложной навигационной обстановкой разгрузка судов производится на «нижнем причале», дорога на который также проходит по указанному мосту.
Согласно акту технического осмотра от 03.08.2024, выполненного МКУ ЗР «Северное», выявлены конструкции моста, не допустимые к дальнейшей эксплуатации. Состояние мостового полотна оценивается как ограниченно работоспособное. Акт прилагается. Требуется выполнить ремонт объекта в соответствии с прилагаемой ведомостью объемов работ. Основные работы: подготовительные работы, расширение отсыпки, выравнивание опорных конструкций моста, устройство мостового настила, антикоррозийное покрытие, устройство элементов безопасности (барьерных ограждений), противопожарные мероприятия, благоустройство.
В соответствии с локальным сметным расчетом стоимость работ в ценах 3 кв. 2024 года составляет 5 287 130,02 руб. 
Мероприятие планируется реализовать путем проведения торгов в соответствии с Федеральным законом от 05.04.2013 № 44-ФЗ 
</t>
    </r>
  </si>
  <si>
    <t>85</t>
  </si>
  <si>
    <r>
      <rPr>
        <b/>
        <sz val="10"/>
        <rFont val="Times New Roman"/>
        <family val="1"/>
        <charset val="204"/>
      </rPr>
      <t>На основании заключения КСП</t>
    </r>
    <r>
      <rPr>
        <sz val="10"/>
        <rFont val="Times New Roman"/>
        <family val="1"/>
        <charset val="204"/>
      </rPr>
      <t xml:space="preserve"> В связи с технической ошибкой </t>
    </r>
    <r>
      <rPr>
        <b/>
        <sz val="10"/>
        <rFont val="Times New Roman"/>
        <family val="1"/>
        <charset val="204"/>
      </rPr>
      <t>уменьшаются</t>
    </r>
    <r>
      <rPr>
        <sz val="10"/>
        <rFont val="Times New Roman"/>
        <family val="1"/>
        <charset val="204"/>
      </rPr>
      <t xml:space="preserve"> иные МТ Сельскому поселению "</t>
    </r>
    <r>
      <rPr>
        <b/>
        <sz val="10"/>
        <rFont val="Times New Roman"/>
        <family val="1"/>
        <charset val="204"/>
      </rPr>
      <t>Канинский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1 350,1</t>
    </r>
    <r>
      <rPr>
        <sz val="10"/>
        <rFont val="Times New Roman"/>
        <family val="1"/>
        <charset val="204"/>
      </rPr>
      <t xml:space="preserve"> тыс. руб. на </t>
    </r>
    <r>
      <rPr>
        <b/>
        <sz val="10"/>
        <rFont val="Times New Roman"/>
        <family val="1"/>
        <charset val="204"/>
      </rPr>
      <t>устройство деревянного тротуара от дома № 14А до дома № 26А по ул. Заречная в с. Несь</t>
    </r>
    <r>
      <rPr>
        <sz val="10"/>
        <rFont val="Times New Roman"/>
        <family val="1"/>
        <charset val="204"/>
      </rPr>
      <t xml:space="preserve">.
Проектом бюджета на 2025 год предусмотрено на мероприятие 2 553,2 тыс. руб.
Согласно представленному МКУ ЗР «Северное» уточненному ЛСР стоимость работ по устройству деревянного тротуара от дома № 14А до дома № 26А по ул. Заречная в селе Несь составит 1 203,1 тыс. руб.
</t>
    </r>
  </si>
  <si>
    <t>Администрация ЗР / СП "Колгуевский сельсовет"</t>
  </si>
  <si>
    <t>342</t>
  </si>
  <si>
    <t xml:space="preserve">Переносятся иные МТ Сельскому поселению "Колгуевский сельсовет" ЗР НАО с 2024 год на 2025 год в сумме 2 832,3 тыс. руб. на устройство деревянного тротуара в п. Бугрино.
Решением Совета Заполярного района от 21.12.2023 № 285-р «О районном бюджете на 2024 год и плановый период 2025 – 2026 годов» предусмотрено финансирование мероприятия «Устройство деревянного тротуара в п. Бугрино (от дома № 1 по ул. Антоновка до дома № 31 по ул. Набережная) в два этапа: 
1. В 2024 году I этап в размере 2 832,3 тыс. руб.;
2. В 2025 году II этап в размере 2 832,2 тыс. руб.
В целях реализации первого этапа вышеназванного мероприятия Администрацией поселения  по результатам конкурса заключен муниципальный контракт от 16.05.2024 № 2 с ИП Салахутдиновой Ю.П., цена контракта 2 818 138,50 руб., срок окончания работ не позднее 29.11.2024.
Подрядчик к выполнению работ не приступил и свои обязательства по контракту не выполнил.
В соответствии с Соглашением о расторжении муниципального контракта № 2 контракт расторгнут 25.11.2024 (прилагается).
Администрация поселения отрабатывает возможность проведения работ по устройству тротуаров на будущий год. С учетом роста цен на строительные материалы и топливо пересчет стоимости мероприятий планируется провести в 2025 году
</t>
  </si>
  <si>
    <t>Администрация ЗР / СП "Коткинский сельсовет"</t>
  </si>
  <si>
    <t>57</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</si>
  <si>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Коткинский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599,0</t>
    </r>
    <r>
      <rPr>
        <sz val="10"/>
        <rFont val="Times New Roman"/>
        <family val="1"/>
        <charset val="204"/>
      </rPr>
      <t xml:space="preserve"> тыс. руб. </t>
    </r>
    <r>
      <rPr>
        <b/>
        <sz val="10"/>
        <rFont val="Times New Roman"/>
        <family val="1"/>
        <charset val="204"/>
      </rPr>
      <t>на разработку проектной документации на капитальный ремонт моста пешеходного через ручей Няшинский в с. Коткино</t>
    </r>
    <r>
      <rPr>
        <sz val="10"/>
        <rFont val="Times New Roman"/>
        <family val="1"/>
        <charset val="204"/>
      </rPr>
      <t>.
Мост пешеходный, деревянный, 2012 года постройки, кадастровый номер 83:00:030013:341, протяженностью 56 метров, находится в собственности поселения (выписка из ЕГРН, технический и кадастровый паспорт прилагаются). Мост расположен на двух земельных участках с кадастровым номером 83:00:030013:432, площадью 145 кв.м, с разрешенным использованием «Под мост пешеходный» и с кадастровым номером 83:00:030001:105 площадью 79 кв.м с разрешенным использованием «Под мост пешеходный» (выписки из ЕГРН прилагаются). Данный объект имеет социальное значение для населения с. Коткино – переход через ручей Няшинский при следовании к сельскому кладбищу.
МКУ ЗР «Северное» в 2023 году произведен осмотр технического состояния моста. Для проведения работ по капитальному ремонту требуется разработка проектной документации организацией, специализирующейся по мостостроению.
Стоимость мероприятия рассчитана на основании представленных коммерческих предложений (ООО "Архстройэксперт" - 599,0 тыс. руб., ИП Краскова О.Н. - 790,0 тыс. руб., ООО "НИЦ "Мосты" - 900,0 тыс. руб.) по минимальной цене.
Мероприятие планируется реализовать путем заключения прямого договора</t>
    </r>
  </si>
  <si>
    <t>72</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</si>
  <si>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Сельскому поселению "</t>
    </r>
    <r>
      <rPr>
        <b/>
        <sz val="10"/>
        <rFont val="Times New Roman"/>
        <family val="1"/>
        <charset val="204"/>
      </rPr>
      <t>Коткинский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2 400,0</t>
    </r>
    <r>
      <rPr>
        <sz val="10"/>
        <rFont val="Times New Roman"/>
        <family val="1"/>
        <charset val="204"/>
      </rPr>
      <t xml:space="preserve"> тыс. руб. н</t>
    </r>
    <r>
      <rPr>
        <b/>
        <sz val="10"/>
        <rFont val="Times New Roman"/>
        <family val="1"/>
        <charset val="204"/>
      </rPr>
      <t>а устройство проезда от дома № 50 до дома № 59 по ул. Центральная в с. Коткино</t>
    </r>
    <r>
      <rPr>
        <sz val="10"/>
        <rFont val="Times New Roman"/>
        <family val="1"/>
        <charset val="204"/>
      </rPr>
      <t xml:space="preserve">.
Перечень проездов в с. Коткино утвержден постановлением Администрации сельского поселения «Коткинский сельсовет» ЗР НАО от 11.05.2022 № 9.
В целях обеспечения безопасности дорожного движения, снижения аварийности на дорогах и проездах Сельского поселения «Коткинский сельсовет» ЗР НАО, произведено обследование технического состояния, указанного выше проезда. По результатам обследования, комиссией установлено, что на объекте имеется глубокие выбоины и ямы, заполненные водой (глубиной до 40 см.), просадки, глубокая колейность вывороченная глина, отсутствует окантовка. 
Для устройства проезда необходимо приобрести и доставить в с. Коткино щебень, выровнять грунт, отсыпать песчаную подушки не менее 10 см. толщиной и отсыпать проезд щебнем толщиной 5 см., общая площадь 1200 кв.м. 
Стоимость мероприятия рассчитана на основании представленных коммерческих предложений (ИП Коткин Н.В. - 2 600,0 тыс. руб., ИП Рочев П.Е. - 2 400,0 тыс. руб., СПК РК "Сула" - 2 750,0 тыс. руб.) по минимальной цене.
Мероприятие планируется реализовать путем проведения конкурсных процедур 
в соответствии с Федеральным законом от 05.04.2013 № 44-ФЗ 
</t>
    </r>
  </si>
  <si>
    <t>331</t>
  </si>
  <si>
    <t xml:space="preserve">Выделяются иные МТ Сельскому поселению "Коткинский сельсовет" ЗР НАО на 2025 год в сумме 766,7 т.р. на мероприятие «Лыжная трасса и тропа здоровья - два в одном» (перенос с 2024 года).
Согласно протоколу № 2 заседания конкурсной комиссии по подведению итогов второго этапа конкурса по предоставлению межбюджетного трансферта на реализацию инициативных проектов в 2024 году, одним из победителей в стало Сельское поселение «Коткинский сельсовет» ЗР НАО с проектом «Лыжная трасса и тропа здоровья - два в одном», общая стоимость проекта 1 465,0 тыс. руб., в том числе межбюджетный трансферт из бюджета Заполярного района 1 186,7 тыс. руб.
В целях реализации вышеназванного мероприятия Администрацией поселения заключен договор 
от 16.08.2024 № 35 с ИП Рочевым П.Е. на поставку уличных светильников в количестве 50 штук, цена контракта 420 000 руб., срок окончания работ не позднее 11.09.2024. Светильники поставлены в срок, оплата произведена. 
По информации главы Сельского поселения «Коткинский сельсовет» ЗР НАО дальнейшая реализация мероприятия в 2024 году невозможна.
В соответствии с пунктом 5.6. Соглашения о предоставлении иных межбюджетных трансфертов от 21.03.2024 № 01-14-154/24 в случае, если по состоянию на 31 декабря года предоставления трансферта допущены нарушения обязательств, т.е. мероприятие, указанное в подпункте 1.2.1 Соглашения, исполнено частично, Администрация поселения в срок до 1 августа следующего финансового года устраняет нарушение
</t>
  </si>
  <si>
    <t>Администрация ЗР / СП "Малоземельский сельсовет" ЗР НАО</t>
  </si>
  <si>
    <t>52</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</si>
  <si>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"Малоземельский сельсовет" ЗР НАО</t>
    </r>
    <r>
      <rPr>
        <sz val="10"/>
        <rFont val="Times New Roman"/>
        <family val="1"/>
        <charset val="204"/>
      </rPr>
      <t xml:space="preserve"> на </t>
    </r>
    <r>
      <rPr>
        <b/>
        <sz val="10"/>
        <rFont val="Times New Roman"/>
        <family val="1"/>
        <charset val="204"/>
      </rPr>
      <t xml:space="preserve">2025 </t>
    </r>
    <r>
      <rPr>
        <sz val="10"/>
        <rFont val="Times New Roman"/>
        <family val="1"/>
        <charset val="204"/>
      </rPr>
      <t xml:space="preserve">год в сумме </t>
    </r>
    <r>
      <rPr>
        <b/>
        <sz val="10"/>
        <rFont val="Times New Roman"/>
        <family val="1"/>
        <charset val="204"/>
      </rPr>
      <t>138,1 тыс. руб.</t>
    </r>
    <r>
      <rPr>
        <sz val="10"/>
        <rFont val="Times New Roman"/>
        <family val="1"/>
        <charset val="204"/>
      </rPr>
      <t xml:space="preserve"> на </t>
    </r>
    <r>
      <rPr>
        <b/>
        <sz val="10"/>
        <rFont val="Times New Roman"/>
        <family val="1"/>
        <charset val="204"/>
      </rPr>
      <t>установку светильников уличного освещения в п. Нельмин-Нос.</t>
    </r>
    <r>
      <rPr>
        <sz val="10"/>
        <rFont val="Times New Roman"/>
        <family val="1"/>
        <charset val="204"/>
      </rPr>
      <t xml:space="preserve">
В соответствии с актом обследования, представленным Администрацией поселения, необходимо заменить 17 светильников в п. Нельмин-Нос (акт осмотра прилагается). В настоящее время по договору с ресурсоснабжающей компанией МП ЗР «Севержилкомсервис» производится замена 6 светильников за счет средств Администрации сельского поселения. Линии электропередач в указанном населённом пункте находится в собственности Администрации Заполярного района. Хозяйственная эксплуатация осуществляется МП ЗР «Севержилкомсервис».
Стоимость мероприятия по замене светильников уличного освещения в соответствии с утверждёнными тарифами составит 132 222,42 руб. (12020,22 руб. * 11 светильников).
Указанное мероприятие планируется реализовать в 2025 году, в связи с этим стоимость реализации мероприятия предлагается проиндексировать. С учетом применения индекса потребительских цен на 2025 год - 1,044, стоимость мероприятия составит 138 040,21 руб.</t>
    </r>
  </si>
  <si>
    <t>88</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</si>
  <si>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Малоземельский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196,0</t>
    </r>
    <r>
      <rPr>
        <sz val="10"/>
        <rFont val="Times New Roman"/>
        <family val="1"/>
        <charset val="204"/>
      </rPr>
      <t xml:space="preserve"> тыс. руб., на плановый период </t>
    </r>
    <r>
      <rPr>
        <b/>
        <sz val="10"/>
        <rFont val="Times New Roman"/>
        <family val="1"/>
        <charset val="204"/>
      </rPr>
      <t>2026-2027</t>
    </r>
    <r>
      <rPr>
        <sz val="10"/>
        <rFont val="Times New Roman"/>
        <family val="1"/>
        <charset val="204"/>
      </rPr>
      <t xml:space="preserve"> годов - </t>
    </r>
    <r>
      <rPr>
        <b/>
        <sz val="10"/>
        <rFont val="Times New Roman"/>
        <family val="1"/>
        <charset val="204"/>
      </rPr>
      <t>203,8</t>
    </r>
    <r>
      <rPr>
        <sz val="10"/>
        <rFont val="Times New Roman"/>
        <family val="1"/>
        <charset val="204"/>
      </rPr>
      <t xml:space="preserve"> тыс. руб. и 212,0 тыс. руб. соответственно, на содержание и ремонт проездов в п. Нельмин-Нос.
Постановлением Администрации Сельского поселения «Малоземельский сельсовет» ЗР НАО № 94 от 02.12.2024 утверждены критерии и перечень проездов поселения. Общая протяженность проездов составляет 1380 метров. 
Стоимость содержание 1 метра проезда составляет 0,142 тыс. руб. на 2025 год. Таким образом, потребность на 2025 год составляет 196,0 тыс. руб.
На плановый период объем финансирования предусматривается с учетом индексов потребительских цен
</t>
    </r>
  </si>
  <si>
    <t>Администрация ЗР / СП "Малоземельский сельсовет"</t>
  </si>
  <si>
    <t>95</t>
  </si>
  <si>
    <t xml:space="preserve">Выделяются иные МТ Сельскому поселению "Малоземельский сельсовет" ЗР НАО на 2025 год в сумме 1951,2 т.р. на устройство деревянных тротуаров в п. Нельмин-Нос.
Согласно представленному Акту осмотра участков деревянных тротуаров в квартале Молодежный от вертолетной площадки до озера Банное протяженностью 136 м, от жилого дома № 6 до жилого дома № 15 протяженностью 142 м и по улице Тундровая от здания ЖКУ до жилого дома № 12 протяженностью 106 м, комиссией выявлено, что часть деревянных тротуаров под действием погодных условий сгнила и погрузилась в болото.
Вывод комиссии – необходим ремонт деревянных тротуаров (акт осмотра прилагается).
Стоимость работ по устройству деревянных тротуаров согласно локальным сметным расчетам, составленным специалистами МКУ ЗР «Северное», составляет:
- 671 207,99 руб. - в квартале Молодежный от вертолетной площадки до озера Банное,  
- 751 024,87 руб. - в квартале Молодежный от жилого дома № 6 до жилого дома № 15,
- 528 766,19 руб.- по улице Тундровая от здания ЖКУ до жилого дома № 12.
Мероприятия планируется реализовать путем проведения конкурсных процедур в соответствии с Федеральным законом от 05.04.2013 № 44-ФЗ 
</t>
  </si>
  <si>
    <t>Администрация ЗР / СП "Омский сельсовет" ЗР НАО</t>
  </si>
  <si>
    <t>53</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</si>
  <si>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"Омский сельсовет" ЗР НАО</t>
    </r>
    <r>
      <rPr>
        <sz val="10"/>
        <rFont val="Times New Roman"/>
        <family val="1"/>
        <charset val="204"/>
      </rPr>
      <t xml:space="preserve"> на</t>
    </r>
    <r>
      <rPr>
        <b/>
        <sz val="10"/>
        <rFont val="Times New Roman"/>
        <family val="1"/>
        <charset val="204"/>
      </rPr>
      <t xml:space="preserve"> 2025 </t>
    </r>
    <r>
      <rPr>
        <sz val="10"/>
        <rFont val="Times New Roman"/>
        <family val="1"/>
        <charset val="204"/>
      </rPr>
      <t xml:space="preserve">год в сумме </t>
    </r>
    <r>
      <rPr>
        <b/>
        <sz val="10"/>
        <rFont val="Times New Roman"/>
        <family val="1"/>
        <charset val="204"/>
      </rPr>
      <t xml:space="preserve">878,5 тыс. руб. </t>
    </r>
    <r>
      <rPr>
        <sz val="10"/>
        <rFont val="Times New Roman"/>
        <family val="1"/>
        <charset val="204"/>
      </rPr>
      <t xml:space="preserve">на </t>
    </r>
    <r>
      <rPr>
        <b/>
        <sz val="10"/>
        <rFont val="Times New Roman"/>
        <family val="1"/>
        <charset val="204"/>
      </rPr>
      <t>установку светильников уличного освещения в с. Ома</t>
    </r>
    <r>
      <rPr>
        <sz val="10"/>
        <rFont val="Times New Roman"/>
        <family val="1"/>
        <charset val="204"/>
      </rPr>
      <t xml:space="preserve">.
В соответствии с актом обследования, представленным Администрацией поселения, необходимо заменить 70 светильников в с. Ома (акт осмотра прилагается). Линии электропередач в с. Ома находится в собственности Администрации Заполярного района. Хозяйственная эксплуатация осуществляется МП ЗР «Севержилкомсервис».
Стоимость мероприятия по замене светильников уличного освещения в соответствии с утверждёнными тарифами составит 841 415,54 руб. (12 020,22 руб. * 70 светильников).
Указанное мероприятие планируется реализовать в 2025 году, в связи с этим стоимость реализации мероприятия предлагается проиндексировать. С учетом применения индекса потребительских цен на 2025 год - 1,044, стоимость мероприятия составит 878 437,68 руб.
</t>
    </r>
  </si>
  <si>
    <t>60</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</si>
  <si>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Омский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1 790,0</t>
    </r>
    <r>
      <rPr>
        <sz val="10"/>
        <rFont val="Times New Roman"/>
        <family val="1"/>
        <charset val="204"/>
      </rPr>
      <t xml:space="preserve"> тыс. руб. </t>
    </r>
    <r>
      <rPr>
        <b/>
        <sz val="10"/>
        <rFont val="Times New Roman"/>
        <family val="1"/>
        <charset val="204"/>
      </rPr>
      <t>на устройство деревянного тротуара в д. Вижас</t>
    </r>
    <r>
      <rPr>
        <sz val="10"/>
        <rFont val="Times New Roman"/>
        <family val="1"/>
        <charset val="204"/>
      </rPr>
      <t>.
Согласно представленному акту осмотра деревянных тротуаров в д. Вижас комиссией выявлены повреждения конструкции настила и опор из-за гнилостных процессов, вызванных погодными явлениями и расположением объекта в болотистой местности. Вывод комиссии – необходим демонтаж и устройство новых деревянных тротуаров площадью 300 кв.м (акты осмотра прилагаются).
Стоимость мероприятия рассчитана на основании представленных коммерческих предложений (ОИП Кравцов И.С. - 1790,0 тыс. руб., ИП Паюсов С.А. - 1890,0 тыс. руб., ИП Уткин М.Г. - 1850,0 тыс. руб.) по минимальной цене.
Мероприятие планируется реализовать путем проведения конкурсных процедур в соответствии с Федеральным законом от 05.04.2013 № 44-ФЗ</t>
    </r>
  </si>
  <si>
    <t>59</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</si>
  <si>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Омский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1 280,0</t>
    </r>
    <r>
      <rPr>
        <sz val="10"/>
        <rFont val="Times New Roman"/>
        <family val="1"/>
        <charset val="204"/>
      </rPr>
      <t xml:space="preserve"> тыс. руб. </t>
    </r>
    <r>
      <rPr>
        <b/>
        <sz val="10"/>
        <rFont val="Times New Roman"/>
        <family val="1"/>
        <charset val="204"/>
      </rPr>
      <t>на устройство деревянных тротуаров в с. Ома</t>
    </r>
    <r>
      <rPr>
        <sz val="10"/>
        <rFont val="Times New Roman"/>
        <family val="1"/>
        <charset val="204"/>
      </rPr>
      <t xml:space="preserve">.
Согласно представленному Акту осмотра участков деревянных тротуаров от д.13 по ул. Рябиновая до д. 10 по ул. Ленина и от д. 6 до д. 10 по ул. Рябиновая (общей площадью 300 кв.м ) в с. Ома комиссией выявлены повреждения конструкции настила и опор из-за гнилостных процессов, вызванных погодными явлениями и расположением объекта в болотистой местности. Вывод комиссии – необходим демонтаж и устройство новых деревянных тротуаров (акты осмотра прилагаются).
Стоимость мероприятия рассчитана на основании представленных коммерческих предложений (ИП Кравцов И.С. - 1 795,0 тыс. руб., ИП Паюсов С.А. - 1 950,0 тыс. руб., ИП Уткин М.Г. - 2 100,0 тыс. руб., ИП Хаймина Н.В. - 1 00,0 тыс. руб., ИП Канев В.Н. - 1 360,0 тыс. руб., ИП Кузнецов К.А. - 1 280,0 тыс. руб.) по минимальной цене.
Мероприятие планируется реализовать путем проведения конкурсных процедур в соответствии с Федеральным законом от 05.04.2013 № 44-ФЗ
</t>
    </r>
  </si>
  <si>
    <t>Администрация ЗР / СП "Шоинский сельсовет"</t>
  </si>
  <si>
    <t>69</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</si>
  <si>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"Шоинский сельсовет" ЗР НАО</t>
    </r>
    <r>
      <rPr>
        <sz val="10"/>
        <rFont val="Times New Roman"/>
        <family val="1"/>
        <charset val="204"/>
      </rPr>
      <t xml:space="preserve"> на </t>
    </r>
    <r>
      <rPr>
        <b/>
        <sz val="10"/>
        <rFont val="Times New Roman"/>
        <family val="1"/>
        <charset val="204"/>
      </rPr>
      <t xml:space="preserve">2025 </t>
    </r>
    <r>
      <rPr>
        <sz val="10"/>
        <rFont val="Times New Roman"/>
        <family val="1"/>
        <charset val="204"/>
      </rPr>
      <t xml:space="preserve">год в сумме </t>
    </r>
    <r>
      <rPr>
        <b/>
        <sz val="10"/>
        <rFont val="Times New Roman"/>
        <family val="1"/>
        <charset val="204"/>
      </rPr>
      <t>169,8 тыс. руб.</t>
    </r>
    <r>
      <rPr>
        <sz val="10"/>
        <rFont val="Times New Roman"/>
        <family val="1"/>
        <charset val="204"/>
      </rPr>
      <t xml:space="preserve"> на </t>
    </r>
    <r>
      <rPr>
        <b/>
        <sz val="10"/>
        <rFont val="Times New Roman"/>
        <family val="1"/>
        <charset val="204"/>
      </rPr>
      <t>установку светильников уличного освещения в с. Шойна.</t>
    </r>
    <r>
      <rPr>
        <sz val="10"/>
        <rFont val="Times New Roman"/>
        <family val="1"/>
        <charset val="204"/>
      </rPr>
      <t xml:space="preserve">
В соответствии с актом обследования, представленным Администрацией поселения, необходимо установить 15 светильников (акт осмотра прилагается). Линии электропередач в с. Шойна находятся в собственности Администрации Заполярного района. Хозяйственная эксплуатация осуществляется МП ЗР "Севержилкомсервис".
Стоимость мероприятия по замене светильников уличного освещения в соответствии с утверждёнными тарифами составит 162 639,90 руб. (10 842,66 руб. * 15 светильников).
Указанное мероприятие планируется реализовать в 2025 году, в связи с этим стоимость реализации мероприятия предлагается проиндексировать. С учетом применения индекса потребительских цен на 2025 год - 1,044, стоимость мероприятия составит 169 796,05 руб.</t>
    </r>
  </si>
  <si>
    <t>Исключаются иные МТ Городскому поселению "Рабочий поселок Искателей" ЗР НАО на поставку выставочного экспоната БРДМ-2 (Бронированная разведывательная дозорная машина) на основании протокола постоянной комиссии по вопросам 3-й сессии Совета Заполярного района от 13.12.2024</t>
  </si>
  <si>
    <t>Муниципальная программа "Безопасность на территории муниципального района "Заполярный район" на 2019-2030 годы"</t>
  </si>
  <si>
    <t>Администрация ЗР / МП ЗР "Севержилкомсервис"</t>
  </si>
  <si>
    <t>034 0309 33.0.00.82010 811</t>
  </si>
  <si>
    <t>Мероприятия в рамках МП "Безопасность на территории муниципального района "Заполярный район" на 2019-2030 годы"</t>
  </si>
  <si>
    <t>Пункт 6 главы 10 проекта решения, приложения 6, 7, 8, 9, 11</t>
  </si>
  <si>
    <t>48</t>
  </si>
  <si>
    <t xml:space="preserve">Выделяется муниципальная преференция МП ЗР "Севержилкомсервис" на 2025 год в сумме 2644,8 тыс. руб. на установку систем видеонаблюдения на объектах: ДЭС (д. Лабожское, д. Пылемец, д. Тошвиска, д. Щелино, д. Осколково, с. Несь, д. Мгла), котельных (д. Макарово, с. Оксино), БВПУ (п. Нельмин-Нос, д. Андег, д. Макарово).
Указанные объекты закреплены за МП ЗР "Севержилкомсервис" (выписки из реестра муниципального имущества прилагаются).
С целью расчёта стоимости проведения работ по оснащению системами видеонаблюдения объектов водоснабжения и топливно-энергетического комплекса специалистами МП ЗР "Севержилкомсервис" выполнен типовой ресурсный сметный расчёт установки видеонаблюдения на объекте водоснабжения (БВПУ д. Андег). Стоимость реализации мероприятия по оснащению одного объекта составляет 222 594,63 рублей (без НДС).
</t>
  </si>
  <si>
    <t>Администрация ЗР / СП "Канинский сельсовет" ЗР НАО</t>
  </si>
  <si>
    <t>034 0310 33.0.00.89240 540</t>
  </si>
  <si>
    <t>Иные межбюджетные трансферты в рамках МП "Безопасность на территории муниципального района "Заполярный район" на 2019-2030 годы"</t>
  </si>
  <si>
    <t>511/24</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</si>
  <si>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Канинский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1 129,0 </t>
    </r>
    <r>
      <rPr>
        <sz val="10"/>
        <rFont val="Times New Roman"/>
        <family val="1"/>
        <charset val="204"/>
      </rPr>
      <t xml:space="preserve">тыс. руб. </t>
    </r>
    <r>
      <rPr>
        <b/>
        <sz val="10"/>
        <rFont val="Times New Roman"/>
        <family val="1"/>
        <charset val="204"/>
      </rPr>
      <t>на разработку ПСД по укреплению береговой линии р. Несь в с. Несь</t>
    </r>
    <r>
      <rPr>
        <sz val="10"/>
        <rFont val="Times New Roman"/>
        <family val="1"/>
        <charset val="204"/>
      </rPr>
      <t xml:space="preserve">.
В ходе проведенного мониторинга Департаментом природных ресурсов, экологии и агропромышленного комплекса НАО (Департамент ПР и АПК НАО) выявлено ежегодное разрушение береговой полосы в границах села Несь, из-за эрозии поселок ежегодно теряет порядка 0,3 – 0,6 га, изменение положения береговой линии за период наблюдений 2013-2015 гг. составило 2,86 метров, годовая динамика составляет 1,43 метра в год.
По результатам обследования выделено 7 участков, подверженных эрозии и нуждающихся в берегоукреплении общей протяженностью 3000 метров, из них участок протяженностью 741 метр требует срочного укрепления. В зону обрушения попадают 16 жилых домов, общей площадью 1456,5 кв.м и 3 производственных объекта (склад лесоматериалов, склад угля и производственный склад).
С целью выполнения работ по берегоукреплению для предотвращения чрезвычайной ситуации и предотвращения негативного воздействия вод в зимне-весенний период, а также период прохождения половодья и паводков необходимо выполнить разработку проектной документации.
Ввиду отсутствия полного объема данных и узких специалистов в МКУ ЗР «Северное» в области берегоукрепления для дальнейшего проектирования необходимо провести предпроектные работы: инженерно –геодезические изыскания со съемкой территории вдоль береговой линии, измерение глубин и обследованием берега в необходимом для дальнейшего проектирования объеме. Затем на основании уже имеющихся данных выполнить разработку проектных решений по укреплению береговой линии на участке вдоль улицы Набережной д. 26, который требует срочного решения ситуации.
Стоимость мероприятия рассчитана на основании представленных коммерческих предложений (ИП Краскова О.Н. - 1 250,0 тыс. руб., ООО "НИЦ Мосты" - 1 400,0 тыс. руб., ООО "Архстроэксперт" - 1 129,0 тыс. руб.) по минимальной цене
</t>
    </r>
  </si>
  <si>
    <t>Администрация ЗР / СП "Шоинский сельсовет" ЗР НАО</t>
  </si>
  <si>
    <t>09-39/24</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</si>
  <si>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Шоинский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2 997,4</t>
    </r>
    <r>
      <rPr>
        <sz val="10"/>
        <rFont val="Times New Roman"/>
        <family val="1"/>
        <charset val="204"/>
      </rPr>
      <t xml:space="preserve"> тыс. руб. н</t>
    </r>
    <r>
      <rPr>
        <b/>
        <sz val="10"/>
        <rFont val="Times New Roman"/>
        <family val="1"/>
        <charset val="204"/>
      </rPr>
      <t>а устройство пожарного водоема по ул. Восточная, д. 6 в с. Шойна</t>
    </r>
    <r>
      <rPr>
        <sz val="10"/>
        <rFont val="Times New Roman"/>
        <family val="1"/>
        <charset val="204"/>
      </rPr>
      <t xml:space="preserve">.
Обустройство указанного пожарного водоема планируется осуществить на земельном участке с кадастровым № 83:00:010004:468, принадлежащего сельскому поселению на праве собственности (выписка прилагается). 
Необходимость обеспечения пожарным водоемом обусловлена недостаточным их количеством на территории поселения. 
Локальный сметный расчет составлен МКУ ЗР "Северное" в ценах 3 квартала 2024 года на сумму 2 654,48 тыс. руб. Стоимость мероприятия на 2027 год составит 2 997,4 тыс. руб. (с учетом индексов потребительских цен на 2025 год на уровне 104,4%, 2026 год – 104,0%, 2027 год – 104,0%) 
</t>
    </r>
  </si>
  <si>
    <t>Муниципальная программа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</si>
  <si>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034 0501 35.0.00.79050 414</t>
  </si>
  <si>
    <t>Оказание финансовой помощи бюджетам муниципальных образований на строительство (приобретение) объектов муниципальной собственности в целях предоставления жилых помещений гражданам по договорам социального найма, и на формирование специализированного жилищного фонда</t>
  </si>
  <si>
    <t>Приложения 6, 7, 8, 9, 10</t>
  </si>
  <si>
    <t>034 0501 35.0.00.S9050 414</t>
  </si>
  <si>
    <t>Расходы районного бюджета на мероприятия, софинансируемые в рамках государственных программ в части строительства (приобретения) объектов муниципальной собственности</t>
  </si>
  <si>
    <t>034 0501 35.0.00.86030 243</t>
  </si>
  <si>
    <t>Мероприятия в рамках муниципальной программы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</si>
  <si>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515/24</t>
  </si>
  <si>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24,0</t>
    </r>
    <r>
      <rPr>
        <sz val="10"/>
        <rFont val="Times New Roman"/>
        <family val="1"/>
        <charset val="204"/>
      </rPr>
      <t xml:space="preserve"> тыс. руб. </t>
    </r>
    <r>
      <rPr>
        <b/>
        <sz val="10"/>
        <rFont val="Times New Roman"/>
        <family val="1"/>
        <charset val="204"/>
      </rPr>
      <t>на прохождение государственной экспертизы и проверка достоверности определения сметной стоимости капитального ремонта объектов капитального строительства</t>
    </r>
    <r>
      <rPr>
        <sz val="10"/>
        <rFont val="Times New Roman"/>
        <family val="1"/>
        <charset val="204"/>
      </rPr>
      <t xml:space="preserve">.
Ассигнования необходимы на проведение государственной экспертизы мероприятия по капитальному ремонту жилого дома, расположенного по адресу: Ненецкий автономный округ в п. Амдерма ул. Ленина д. 13 корп. А
</t>
    </r>
  </si>
  <si>
    <t>034 0501 35.0.00.86030 414</t>
  </si>
  <si>
    <t>513/24</t>
  </si>
  <si>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8 344,2</t>
    </r>
    <r>
      <rPr>
        <sz val="10"/>
        <rFont val="Times New Roman"/>
        <family val="1"/>
        <charset val="204"/>
      </rPr>
      <t xml:space="preserve"> тыс. руб. </t>
    </r>
    <r>
      <rPr>
        <b/>
        <sz val="10"/>
        <rFont val="Times New Roman"/>
        <family val="1"/>
        <charset val="204"/>
      </rPr>
      <t>на разработку проектной документации на строительство домов блокированной жилой застройки с 3 и 4 жилыми блоками в п. Бугрино</t>
    </r>
    <r>
      <rPr>
        <sz val="10"/>
        <rFont val="Times New Roman"/>
        <family val="1"/>
        <charset val="204"/>
      </rPr>
      <t xml:space="preserve"> (перенос с 2024 года с увеличением объема финансирования).
Локальный сметный расчет составлен МКУ ЗР "Северное" в ценах 4 квартала 2024 года на сумму 8 344,2 тыс. руб.
</t>
    </r>
  </si>
  <si>
    <t>77</t>
  </si>
  <si>
    <r>
      <rPr>
        <b/>
        <sz val="10"/>
        <rFont val="Times New Roman"/>
        <family val="1"/>
        <charset val="204"/>
      </rPr>
      <t>Предусматриваются</t>
    </r>
    <r>
      <rPr>
        <sz val="10"/>
        <rFont val="Times New Roman"/>
        <family val="1"/>
        <charset val="204"/>
      </rPr>
      <t xml:space="preserve"> ассигнования </t>
    </r>
    <r>
      <rPr>
        <b/>
        <sz val="10"/>
        <rFont val="Times New Roman"/>
        <family val="1"/>
        <charset val="204"/>
      </rPr>
      <t>МКУ ЗР "Северное"</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23 018,0</t>
    </r>
    <r>
      <rPr>
        <sz val="10"/>
        <rFont val="Times New Roman"/>
        <family val="1"/>
        <charset val="204"/>
      </rPr>
      <t xml:space="preserve"> тыс. руб. </t>
    </r>
    <r>
      <rPr>
        <b/>
        <sz val="10"/>
        <rFont val="Times New Roman"/>
        <family val="1"/>
        <charset val="204"/>
      </rPr>
      <t>на строительство 4-квартирного жилого дома в п. Бугрино</t>
    </r>
    <r>
      <rPr>
        <sz val="10"/>
        <rFont val="Times New Roman"/>
        <family val="1"/>
        <charset val="204"/>
      </rPr>
      <t xml:space="preserve">.
Решением о районном бюджете предусмотрено мероприятие «Строительство 4-квартирного жилого дома в п. Бугрино Сельского поселения «Колгуевский сельсовет» ЗР НАО» с финансированием:
- на 2024 год в сумме 23 018,0 тыс. руб., в т.ч. за счет средств окружного бюджета 20 486,0 тыс. руб., за счет средств районного бюджета 2 532,0 тыс. руб.;
- на 2025 год в сумме 24 511,2 тыс. руб., в т.ч. за счет средств окружного бюджета 21 818,6 тыс. руб., за счет средств районного бюджета 2 692,6 тыс. руб.
В целях реализации мероприятия МКУ ЗР «Северное» заключен муниципальный контракт от 27.02.2024 № 0184300000424000017 с ООО «СЕВЕР НАО СТРОЙ», цена контракта 47 529 200,0 руб., срок исполнения контракта до 15.08.2025. В настоящий момент подрядная организация не приступила к выполнению работ, материалы на место проведения работ не доставлены и до конца текущего года доставлены не будут.
Заказчиком неоднократно направлены претензионные письма в адрес Подрядчика. В ходе устных переговоров Подрядчик от исполнения контракта не отказывается.
Согласно контракту, срок завершения выполнения всех работ и сдача Заказчику законченного строительством и введенного в эксплуатацию Объекта – не позднее 01.07.2025.
В связи с вышесказанным, Администрацией Заполярного района было написано обращение в Департамент строительства, жилищно-коммунального хозяйства, энергетики и транспорта НАО (далее- Департамент) с целью переноса средств на реализацию мероприятия с 2024 года на 2025 год. Ответа от Департамента не поступило, данные изменения в проекте окружного бюджета на 2025 год и плановый период 2026 и 2027 годов не предусмотрены.
С целью обеспечения контракта Администрацией Заполярного района принято решение предусмотреть на 2025 год софинансирование в необходимом объеме. Таким образом, необходимо предусмотреть дополнительно 23 018,0 тыс. руб. (20 486,0 + 2 532,0). В свою очередь, Администрация Заполярного района намерена дополнительно направить обращение в Департамент с целью выделения средств окружного бюджета на реализацию вышеназванного мероприятия для рассмотрения на очередной Сессии Совета депутатов НАО в марте 2025 года
</t>
    </r>
  </si>
  <si>
    <t>Администрация ЗР / СП "Андегский сельсовет" ЗР НАО</t>
  </si>
  <si>
    <t>034 0501 35.0.00.89250 540</t>
  </si>
  <si>
    <t>Иные межбюджетные трансферты в рамках муниципальной программы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</si>
  <si>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Приложение 10</t>
  </si>
  <si>
    <t>73</t>
  </si>
  <si>
    <r>
      <t xml:space="preserve">В соответствии со служебной запиской Управления экономики и прогнозирования Администрации Заполярного района </t>
    </r>
    <r>
      <rPr>
        <b/>
        <sz val="10"/>
        <rFont val="Times New Roman"/>
        <family val="1"/>
        <charset val="204"/>
      </rPr>
      <t>изменяется наименование мероприятия</t>
    </r>
    <r>
      <rPr>
        <sz val="10"/>
        <rFont val="Times New Roman"/>
        <family val="1"/>
        <charset val="204"/>
      </rPr>
      <t xml:space="preserve"> «Приобретение двух жилых домов блокированной застройки в д. Андег Сельского поселения «Андегский сельсовет» ЗР НАО» на наименование «Приобретение жилых помещений в д. Андег Сельского поселения «Андегский сельсовет» ЗР НАО»
</t>
    </r>
  </si>
  <si>
    <t>Пункт 1 главы 13 проекта решения, приложения 6, 7, 8, 9, 10</t>
  </si>
  <si>
    <t>63</t>
  </si>
  <si>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Малоземельский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1 015,4</t>
    </r>
    <r>
      <rPr>
        <sz val="10"/>
        <rFont val="Times New Roman"/>
        <family val="1"/>
        <charset val="204"/>
      </rPr>
      <t xml:space="preserve"> тыс. руб. </t>
    </r>
    <r>
      <rPr>
        <b/>
        <sz val="10"/>
        <rFont val="Times New Roman"/>
        <family val="1"/>
        <charset val="204"/>
      </rPr>
      <t>на приобретение двух жилых помещений в п. Нельмин-Нос</t>
    </r>
    <r>
      <rPr>
        <sz val="10"/>
        <rFont val="Times New Roman"/>
        <family val="1"/>
        <charset val="204"/>
      </rPr>
      <t xml:space="preserve">.
На территории п. Нельмин-Нос ИП Колыбиным В.А. построен 4-х квартирный жилой дом. Две квартиры планируется приобрести для специалистов образовательных учреждений, две другие предназначены для предоставления гражданам по договорам социального найма. 
Для реализации мероприятия по приобретению жилых помещений в целях предоставления гражданам по договорам социального найма, разработан и согласован с ДС и ЖКХ НАО паспорт инвестиционного проекта «Приобретение двух жилых помещений в п. Нельмин-Нос Сельского поселения «Малоземельский сельсовет» ЗР НАО», получены положительные заключения об эффективности использования средств окружного бюджета от ДФЭ НАО и использовании средств районного бюджета (прилагаем).
Паспортом инвестиционного проекта предусмотрены объемы и источники финансирования в сумме 16 004,6 тыс. руб., в том числе за счет окружного бюджета в сумме 14 989,2 тыс. руб., за счет районного бюджета в сумме 1 015,4 тыс. руб. </t>
    </r>
  </si>
  <si>
    <t>Администрация ЗР / СП "Пешский сельсовет" ЗР НАО</t>
  </si>
  <si>
    <t>316</t>
  </si>
  <si>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Пешский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10 368,9 </t>
    </r>
    <r>
      <rPr>
        <sz val="10"/>
        <rFont val="Times New Roman"/>
        <family val="1"/>
        <charset val="204"/>
      </rPr>
      <t xml:space="preserve">тыс. руб. </t>
    </r>
    <r>
      <rPr>
        <b/>
        <sz val="10"/>
        <rFont val="Times New Roman"/>
        <family val="1"/>
        <charset val="204"/>
      </rPr>
      <t>на приобретение жилых помещений в с. Нижняя Пеша</t>
    </r>
    <r>
      <rPr>
        <sz val="10"/>
        <rFont val="Times New Roman"/>
        <family val="1"/>
        <charset val="204"/>
      </rPr>
      <t>.
Предусмотрено в районном бюджете на 2024 год 2 695,3 тыс. руб. софинансирование к субсидии из окружного бюджета на приобретение 2-х жилых помещений в 2-квартирном жилом доме общей площадью 73,4 кв.м. Согласно информации главы Сельского поселения «Пешский сельсовет» ЗР НАО на территории поселения построен жилой дом, который оформлен не как 2-квартирный, а дом, состоящий из двух блоков. Несоответствие вида объекта, планируемого к приобретению, ведет к невозможности реализации предусмотренного в 2024 году мероприятия по приобретению 2-квартирного жилого дома в с. Нижняя Пеша. С целью предоставления жителям с. Нижняя Пеша данных жилых помещений по договорам социального найма и сокращения количества жителей, нуждающихся в жилых помещениях Администрацией Заполярного района принято решение о включении мероприятия по приобретению жилых помещений в с. Нижняя Пеша к реализации в 2025 году с финансированием в полном объеме в сумме 10 368,9 тыс. руб. за счет средств районного бюджета. Паспорт инвестиционного проекта прилагается</t>
    </r>
  </si>
  <si>
    <t>Администрация ЗР /СП "Юшарский сельсовет"</t>
  </si>
  <si>
    <t>309</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</si>
  <si>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Сельскому поселению "</t>
    </r>
    <r>
      <rPr>
        <b/>
        <sz val="10"/>
        <rFont val="Times New Roman"/>
        <family val="1"/>
        <charset val="204"/>
      </rPr>
      <t>Юшарский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14 212,7</t>
    </r>
    <r>
      <rPr>
        <sz val="10"/>
        <rFont val="Times New Roman"/>
        <family val="1"/>
        <charset val="204"/>
      </rPr>
      <t xml:space="preserve"> тыс. руб. </t>
    </r>
    <r>
      <rPr>
        <b/>
        <sz val="10"/>
        <rFont val="Times New Roman"/>
        <family val="1"/>
        <charset val="204"/>
      </rPr>
      <t>на капитальный ремонт № 37 по ул. Центральная в п. Каратайка</t>
    </r>
    <r>
      <rPr>
        <sz val="10"/>
        <rFont val="Times New Roman"/>
        <family val="1"/>
        <charset val="204"/>
      </rPr>
      <t xml:space="preserve"> (перенос с 2024 года с увеличением финансирования).
06.05.2024 Администрацией поселения заключен муниципальный контракт с ООО «М-Сервис». Цена Контракта составляет 4 821 268,77 руб. 
В мае 2024 года из-за штормового ветра произошло раскрытие кровли дома. Ветром «завернуло» (в рулон) и оторвало около 55 кв.м обрешетки с металлочерепицей. Восстановлению поврежденная металлочерепица не подлежит. 
Ввиду сильных порывов ветра, длительной непогоды и отсутствия материалов в сельском поселении снег «забился» в подкровельное пространство и извлечь его не представлялось возможным. Также порывами подорвало часть кровли, было заметено снегом около 70% чердачного перекрытия. В результате произошло намокание утеплителя чердачного перекрытия, как следствие произошли протечки в квартиры – вода размочила гипсокартон на потолках и стенах, пострадала отделка лестничных клеток, частично произошло намокание фасадного утеплителя.
На рабочем совещании с участием представителей Администрации ЗР, главы поселения и представителей МКУ ЗР «Северное» было принято решение о необходимости устранения последствий непогоды и проведения капитального ремонта. Объемы работы значительно увеличились относительно уже заключенного контракта: добавились работы по кровельному покрытию, по утеплению чердачного перекрытия, по отделке жилых помещений, в связи с этим было принято решение приостановить действующий контракт, а в дальнейшем его расторгнуть. 
В связи с увеличением объема работ по ремонту жилого дома стороны пришли к соглашению о расторжении муниципального контракта. 30.05.2024 муниципальный контракт расторгнут.
На данный момент сотрудники МКУ ЗР «Северное» подготовили полный пакет документов: сводный сметный расчет, ведомость объемов работ, акт осмотра (документы прилагаются). Получено положительное заключение государственной экспертизы от 26.11.2024 №83-1-1-2-070106-2024 (прилагается). Сметная стоимость мероприятия составляет 14 212,7 тыс. руб. Все 12 жилых помещений (квартир) данного многоквартирного жилого дома находятся в муниципальной собственности. Мероприятие планируется реализовать путем проведения торгов в соответствии с требованием Федерального закона от 05.04.2013 № 44-ФЗ</t>
    </r>
  </si>
  <si>
    <t>Администрация ЗР /СП "Поселок Амдерма"</t>
  </si>
  <si>
    <t>83</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</si>
  <si>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Поселок Амдерма</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5 193,9</t>
    </r>
    <r>
      <rPr>
        <sz val="10"/>
        <rFont val="Times New Roman"/>
        <family val="1"/>
        <charset val="204"/>
      </rPr>
      <t xml:space="preserve"> тыс. руб. </t>
    </r>
    <r>
      <rPr>
        <b/>
        <sz val="10"/>
        <rFont val="Times New Roman"/>
        <family val="1"/>
        <charset val="204"/>
      </rPr>
      <t>на текущие ремонты квартир</t>
    </r>
    <r>
      <rPr>
        <sz val="10"/>
        <rFont val="Times New Roman"/>
        <family val="1"/>
        <charset val="204"/>
      </rPr>
      <t xml:space="preserve">. В разрезе мероприятий:
- 4 014,5 тыс. руб. - текущий ремонт квартир № 2; 13; 15; 16 в жилом доме№ 5 по ул. Дубровина в п. Амдерма,
- 1 179,4 тыс. руб. - текущий ремонт квартиры № 28 в жилом доме № 13 «А» по ул. Ленина в п. Амдерма.
Данные квартиры находятся в муниципальной собственности (выписки прилагаются).
Согласно Актам осмотра (прилагаются), проведенного специалистами МКУ ЗР «Северное», жилые помещения по ул. Дубровина д. № 5, ул. Ленина д. 13 «А» в п. Амдерма находятся в ограниченно работоспособном техническом состоянии, для приведения в нормативное техническое состояние необходимо выполнить перечень работ, в том числе:
- произвести выравнивание полов с устройством напольного покрытия;
- выполнить отделку стен и перегородок внутри жилого помещения;
- выполнить замену существующей облицовки потолка;
- произвести устройство системы электроснабжения и т.д.
В соответствии с локальными сметными расчетами, составленными специалистами МКУ ЗР «Северное», стоимость работ по текущему ремонту составляет 5 193 841,29 руб., в том числе:
- 918 483,23 руб. - кв. № 13 ж. д. № 5 по ул. Дубровина,
- 1 122 914,81 руб. - кв. № 15 ж. д. № 5 по ул. Дубровина,
- 863 395,96 руб. - кв. № 16 ж. д. № 5 по ул. Дубровина,
- 1 109 670,23 руб. - кв. № 2 ж. д. № 5 по ул. Дубровина,
- 1 179 377,06 руб. - кв. № 28 ж. д. № 13 «А» по ул. Ленина.
Мероприятие планируется реализовать путем проведения конкурсных процедур
</t>
    </r>
  </si>
  <si>
    <t>Приложение 16</t>
  </si>
  <si>
    <t>80</t>
  </si>
  <si>
    <t xml:space="preserve">Выделяются иные МТ Сельскому поселению "Пешский сельсовет" ЗР НАО на 2025 год в сумме 4 708,8 тыс. руб. на капитальный ремонт жилого дома № 3А по ул. Калинина в с. Нижняя Пеша.
Дом одноэтажный трехквартирный в деревянном исполнении введен в эксплуатацию                            в 2011 году, все три квартиры находятся в муниципальной собственности Сельского поселения. Выписки из ЕГРН прилагаются.
Согласно акту (визуального) осмотра технического состояния конструкций жилого дома от 23.08.2024 № 22-08/2024, выполненного специалистами МКУ ЗР «Северное», основные несущие конструкции здания частично утратили свои технико-эксплуатационные качества. Выявленные дефекты определяют состояние несущих конструкций как ограниченно работоспособное. Требуется провести капитальный ремонт здания – выполнить восстановительные работы фундамента, цокольного перекрытия.
Локальный сметный расчет составлен МКУ ЗР "Северное" в ценах 3 квартала 2024 года на сумму 4 708 739,63 руб.
Мероприятие планируется реализовать путем проведения конкурсных процедур в соответствии с Федеральным законом от 05.04.2013 № 44-ФЗ.
Иные МТ выделяются за счет резерва на капитальный и текущий ремонт жилых домов, помещений
</t>
  </si>
  <si>
    <t>93</t>
  </si>
  <si>
    <t xml:space="preserve">Выделяются иные МТ Сельскому поселению "Шоинский сельсовет" ЗР НАО на 2025 год в сумме 3 288,6 тыс. руб. на капитальный ремонт жилого дома № 24 по ул. Набережная в с. Шойна.
в 2024 году за счет средств районного бюджета предусмотрено финансирование в сумме 3 288,6 тыс. руб.
С целью реализации мероприятия заключен муниципальный контракт от 23.08.2024 № 0184300000424000170 с ООО «Северо-западная ремонтная компания» на сумму 3 288 515,75 руб. Срок выполнения работ не позднее 30.11.2024. Работы ведутся, завершение работ планируется в 1 квартале 2025 года. Оплата будет произведена в 2025 году за вычетом соответствующего размера неустойки.
Финансирование на 2025 год необходимо предусмотреть с целью обеспечения контракта за счет средств резерва
</t>
  </si>
  <si>
    <t>Администрация ЗР / Нераспределенный резерв</t>
  </si>
  <si>
    <t>80, 93</t>
  </si>
  <si>
    <t>96</t>
  </si>
  <si>
    <t xml:space="preserve">Выделяются иные МТ Сельскому поселению "Омский сельсовет" ЗР НАО на 2025 год в сумме 1 085,0 тыс. руб. на приобретение жилых помещений в с. Ома.
Поправками в проект закона Ненецкого автономного округа «Об окружном бюджете на 2025 год и на плановый период 2026 и 2027 годов» планируется предусмотреть финансирование мероприятия «Приобретение трех жилых помещений в с. Ома Сельского поселения «Омский сельсовет» ЗР НАО» за счет средств окружного бюджета в 2025 году в сумме 35 079,1 тыс. руб.
Необходимо предусмотреть софинансирование за счет средств районного бюджета в сумме 1 085,0 тыс. руб.
Паспортом инвестиционного проекта «Приобретение трех жилых помещений в с. Ома Сельского поселения «Омский сельсовет» ЗР НАО» планируется приобретение жилых помещений площадью 256 кв.м. в целях предоставления гражданам по договорам социального найма. ПИП, заключения Департамента финансов и экономики НАО и Администрации Заполярного района, распоряжение от 17.06.2024 № 32-од «О принятии решения об осуществлении капитальных вложений в объекты муниципальной собственности Сельского поселения «Омский сельсовет» ЗР НАО» прилагаются. 
</t>
  </si>
  <si>
    <t xml:space="preserve">Выделяются иные МТ Сельскому поселению "Пешский сельсовет" ЗР НАО на 2025 год в сумме 1 278,6 тыс. руб. на приобретение жилых помещений в с. Нижняя Пеша.
Поправками в проект закона Ненецкого автономного округа «Об окружном бюджете на 2025 год и на плановый период 2026 и 2027 годов» планируется предусмотреть финансирование мероприятия «Приобретение жилых помещений в с. Нижняя Пеша Сельского поселения «Пешский сельсовет» ЗР НАО» за счет средств окружного бюджета в 2025 году в сумме 41 341,4 тыс. руб.
Необходимо предусмотреть софинансирование за счет средств районного бюджета в сумме 1 085,0 тыс. руб.
Паспортом инвестиционного проекта «Приобретение жилых помещений в с. Нижняя Пеша Сельского поселения «Пешский сельсовет» ЗР НАО» планируется приобретение шести жилых помещений площадью 301,7 кв.м. в целях переселения граждан из жилищного фонда, признанного непригодных для проживания. ПИП, заключения Департамента финансов и экономики НАО и Администрации Заполярного района, распоряжение от 24.06.2024 № 115 «О принятии решения об осуществлении капитальных вложений в объекты муниципальной собственности Сельского поселения «Пешский сельсовет» ЗР НАО» прилагаются. 
</t>
  </si>
  <si>
    <t>Администрация ЗР / СП "Тельвисочный сельсовет" ЗР НАО</t>
  </si>
  <si>
    <t>100</t>
  </si>
  <si>
    <t>Выделяются иные МТ Сельскому поселению "Тельвисочный сельсовет" ЗР НАО на 2025 год в сумме 10 934,0 тыс. руб. на приобретение жилых помещений в с. Тельвиска.</t>
  </si>
  <si>
    <t>Администрация ЗР / СП "Поселок Амдерма" ЗР НАО</t>
  </si>
  <si>
    <t>034 0505 35.0.00.89250 540</t>
  </si>
  <si>
    <t>92</t>
  </si>
  <si>
    <t xml:space="preserve">Выделяются иные МТ Сельскому поселению "Поселок Амдерма" ЗР НАО на 2025 год в общей сумме 1471,7 тыс. руб. на снос жилых домов в п. Амдерма:
- 132,1 тыс. руб. - жилой дом № 2  по ул. Центральная,
- 1 339,6 тыс. руб. - жилой дом № 8 по ул. Дубровина.
1. Объект капитального строительства: жилой дом № 2 по ул. Центральная в п. Амдерма с кадастровым номером 83:00:080008:698 представляет собой 8-ми квартирный жилой дом 1936 года постройки, площадью 577,7 кв. м, находящееся в собственности Сельского поселения (выписка из ЕГРН прилагается).
Согласно акту обследования объекта муниципального жилого фонда от 19.11.2019 №01-11/2019 (прилагается) общее техническое состояние жилого здания по совокупности выявленных повреждений рекомендовано оценить, как аварийное. В процессе обследования были выявлены дефекты и повреждения, оказывающие значительное влияние на техническое состояние отдельных конструкций и здания в целом, что свидетельствует о невозможности дальнейшей безопасности (безаварийной) эксплуатации здания. 
Постановлением Администрации МО «Поселок Амдерма» НАО от 20.02.2018 № 16-П объект признан аварийным и подлежащим сносу.
По факту здание отсутствует, на его месте располагаются строительные отходы, образованные в процессе разрушения здания после пожара (уничтожен пожаром 19.08.2024).
Локальный сметный расчет составлен МКУ ЗР "Северное" в ценах 4 квартала 2024 года на сумму 146 048,63 руб. 
Мероприятие планируется реализовать путем заключения договора в соответствии с п. 4 ч. 1 ст. 93 Федерального закона от 05.04.2013 № 44-ФЗ.
</t>
  </si>
  <si>
    <t xml:space="preserve">2. Объект капитального строительства: жилой дом № 8 по ул. Дубровина в п. Амдерма с кадастровым номером 83:00:080008:184 представляет собой многоквартирный дом 1955 года постройки, площадью 502,3 кв. м, находящееся в собственности Сельского поселения (выписка из ЕГРН прилагается).
Согласно акту предварительного (визуального) осмотра и обследования технического состояния жилого дома от 31.05.2023 № 01 (прилагается) общее техническое состояние жилого здания по совокупности выявленных повреждений рекомендуется признать, как аварийное. 
Распоряжением Администрации Сельского поселения «Поселок Амдерма» Заполярного района Ненецкого автономного округа от 09.06.2023 № 58-Р объект признан аварийным и подлежащим сносу.
Локальный сметный расчет составлен МКУ ЗР "Северное" в ценах 3 квартала 2024 года на сумму 1 339 593,91 руб. 
Мероприятие планируется реализовать путем проведения конкурсных процедур в соответствии с Федеральным законом от 05.04.2013 № 44-ФЗ
</t>
  </si>
  <si>
    <t>Муниципальная программа "Развитие коммунальной инфраструктуры муниципального района "Заполярный район" на 2020-2030 годы"</t>
  </si>
  <si>
    <t>034 0502 36.0.00.86040 244</t>
  </si>
  <si>
    <t>Мероприятия в рамках муниципальной программы "Развитие коммунальной инфраструктуры муниципального района «Заполярный район» на 2020-2030 годы"</t>
  </si>
  <si>
    <t>75</t>
  </si>
  <si>
    <r>
      <rPr>
        <b/>
        <sz val="10"/>
        <rFont val="Times New Roman"/>
        <family val="1"/>
        <charset val="204"/>
      </rPr>
      <t xml:space="preserve">Выделяются </t>
    </r>
    <r>
      <rPr>
        <sz val="10"/>
        <rFont val="Times New Roman"/>
        <family val="1"/>
        <charset val="204"/>
      </rPr>
      <t xml:space="preserve">ассигнования </t>
    </r>
    <r>
      <rPr>
        <b/>
        <sz val="10"/>
        <rFont val="Times New Roman"/>
        <family val="1"/>
        <charset val="204"/>
      </rPr>
      <t xml:space="preserve">МКУ ЗР "Северное" </t>
    </r>
    <r>
      <rPr>
        <sz val="10"/>
        <rFont val="Times New Roman"/>
        <family val="1"/>
        <charset val="204"/>
      </rPr>
      <t xml:space="preserve">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2 290,0</t>
    </r>
    <r>
      <rPr>
        <sz val="10"/>
        <rFont val="Times New Roman"/>
        <family val="1"/>
        <charset val="204"/>
      </rPr>
      <t xml:space="preserve"> тыс. руб. </t>
    </r>
    <r>
      <rPr>
        <b/>
        <sz val="10"/>
        <rFont val="Times New Roman"/>
        <family val="1"/>
        <charset val="204"/>
      </rPr>
      <t>на обустройство площадки временного накопления ТКО в п. Красное</t>
    </r>
    <r>
      <rPr>
        <sz val="10"/>
        <rFont val="Times New Roman"/>
        <family val="1"/>
        <charset val="204"/>
      </rPr>
      <t>.
С целью осуществления полномочий в области обращения с твердыми коммунальными отходами Администрация Заполярного района на территории п. Красное обустроила площадку накопления ТКО до 11 месяцев в виде ангара с твердым водонепроницаемым покрытием. Данное имущество на праве оперативного управления закреплено за Администрацией Заполярного района. Указанная площадка внесена в Реестр мест (площадок) накопления твердых коммунальных отходов, утвержденный постановлением Администрации Заполярного района от 04.06.2019 № 87п.
Конструктив площадки не обеспечивает технической возможности беспрепятственного въезда мусоропогрузочной техники регионального оператора МУП «КБиБО» в ангар. Территория перед ангаром не обустроена в соответствии с экологическими требованиями, санитарными нормами и правилами. 
В связи с полученной практикой по складированию отходов в ангар накопления ТКО во время снятия моста через р. Куя в весенне-летний период 2024 года на совместном совещании руководства Администрации Заполярного района и главы Сельского поселения «Приморско-Куйский сельсовет» ЗР НАО было принято решение организовать отдельную площадку размерами 10м*20м с твердым покрытием для временного накопления ТКО на период отсутствия моста через р. Куя в п. Красное.
С целью осуществления полномочий Администрации Заполярного района предлагается в п. Красное на территории ЗУ с кадастровым номером 83:00:070008:289 (выписка прилагается) обустроить площадку (место накопления) под ТКО в виде твердого водонепроницаемого покрытия из выложенных бетонных плит, с ограждением с трех сторон сеткой рабицей с установкой железных стоек. На площадке для жесткого упора также требуется установка угловой подпорной бетонной стенки размерами 5м*5м и высотой 1,5м для обеспечения возможности погрузки техникой складируемых отходов в мусоровоз для последующего вывоза в г. Нарьян-Мар. 
Локальный сметный расчет составлен МКУ ЗР "Северное" в ценах 3 квартала 2024 года на сумму 2 289,92 тыс. руб.</t>
    </r>
  </si>
  <si>
    <t>034 0502 36.0.00.89260 540</t>
  </si>
  <si>
    <t>Иные межбюджетные трансферты в рамках муниципальной программы "Развитие коммунальной инфраструктуры муниципального района "Заполярный район" на 2020-2030 годы"</t>
  </si>
  <si>
    <t xml:space="preserve">Исключается резерв на приобретение коммунальной (специализированной) техники на 2025 год в сумме 50 000,0 тыс. руб. в связи с недостаточностью средств бюджета на реализацию мероприятий в 2025 году и с целью обеспечения сбалансированности районного бюджета </t>
  </si>
  <si>
    <t>Администрация ЗР / СП "Великовисочный сельсовет" ЗР НАО</t>
  </si>
  <si>
    <t>Иные межбюджетные трансферты в рамках муниципальной программы "Развитие коммунальной инфраструктуры муниципального района «Заполярный район» на 2020-2030 годы"</t>
  </si>
  <si>
    <t>311</t>
  </si>
  <si>
    <r>
      <t xml:space="preserve">На основании обращения и.о.главы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Великовисочный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372,5</t>
    </r>
    <r>
      <rPr>
        <sz val="10"/>
        <rFont val="Times New Roman"/>
        <family val="1"/>
        <charset val="204"/>
      </rPr>
      <t xml:space="preserve"> тыс. руб. н</t>
    </r>
    <r>
      <rPr>
        <b/>
        <sz val="10"/>
        <rFont val="Times New Roman"/>
        <family val="1"/>
        <charset val="204"/>
      </rPr>
      <t>а выполнение работ по ликвидации несанкционированного места размещения отходов</t>
    </r>
    <r>
      <rPr>
        <sz val="10"/>
        <rFont val="Times New Roman"/>
        <family val="1"/>
        <charset val="204"/>
      </rPr>
      <t xml:space="preserve"> (перенос с 2024 года).
Работы необходимо провести на земельном участке с кадастровым номером 83:00:040004:404, который с 26.02.2021 находится в собственности Сельского поселения с разрешенным использованием «Под складирование бытовых отходов». В летний и осенний период 2024 года из-за низкого уровня воды устье Висничевского Шара и реки Виска были несудоходными, в связи с чем все потенциальные подрядчики отказывались от исполнения работы по ликвидации. Таким образом, произвести работы по ликвидации несанкционированного места размещения отходов в 2024 году не представилось возможным
</t>
    </r>
  </si>
  <si>
    <t>62</t>
  </si>
  <si>
    <r>
      <t xml:space="preserve">На основании обращения главы поселения </t>
    </r>
    <r>
      <rPr>
        <b/>
        <sz val="10"/>
        <rFont val="Times New Roman"/>
        <family val="1"/>
        <charset val="204"/>
      </rPr>
      <t>исключаются</t>
    </r>
    <r>
      <rPr>
        <sz val="10"/>
        <rFont val="Times New Roman"/>
        <family val="1"/>
        <charset val="204"/>
      </rPr>
      <t xml:space="preserve"> иные МТ, предусмотренные Сельскому поселению "</t>
    </r>
    <r>
      <rPr>
        <b/>
        <sz val="10"/>
        <rFont val="Times New Roman"/>
        <family val="1"/>
        <charset val="204"/>
      </rPr>
      <t>Хоседа-Хардский сельсовет</t>
    </r>
    <r>
      <rPr>
        <sz val="10"/>
        <rFont val="Times New Roman"/>
        <family val="1"/>
        <charset val="204"/>
      </rPr>
      <t xml:space="preserve">" ЗР НАО </t>
    </r>
    <r>
      <rPr>
        <b/>
        <sz val="10"/>
        <rFont val="Times New Roman"/>
        <family val="1"/>
        <charset val="204"/>
      </rPr>
      <t>на содержание земельных участков, предназначенных под складирование отходов</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155,5</t>
    </r>
    <r>
      <rPr>
        <sz val="10"/>
        <rFont val="Times New Roman"/>
        <family val="1"/>
        <charset val="204"/>
      </rPr>
      <t xml:space="preserve"> тыс. руб., на </t>
    </r>
    <r>
      <rPr>
        <b/>
        <sz val="10"/>
        <rFont val="Times New Roman"/>
        <family val="1"/>
        <charset val="204"/>
      </rPr>
      <t xml:space="preserve">2026 </t>
    </r>
    <r>
      <rPr>
        <sz val="10"/>
        <rFont val="Times New Roman"/>
        <family val="1"/>
        <charset val="204"/>
      </rPr>
      <t xml:space="preserve">год - </t>
    </r>
    <r>
      <rPr>
        <b/>
        <sz val="10"/>
        <rFont val="Times New Roman"/>
        <family val="1"/>
        <charset val="204"/>
      </rPr>
      <t>161,7</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168,2</t>
    </r>
    <r>
      <rPr>
        <sz val="10"/>
        <rFont val="Times New Roman"/>
        <family val="1"/>
        <charset val="204"/>
      </rPr>
      <t xml:space="preserve"> тыс. руб. в связи с тем, что земельный участок, на содержание которого предусмотрено финансирование, сдан в аренду региональному оператору с 01.07.2024 по 31.12.2030
</t>
    </r>
  </si>
  <si>
    <t>Муниципальная программа "Обеспечение населения централизованным теплоснабжением в МО "Муниципальный район "Заполярный район" на 2020-2030 годы"</t>
  </si>
  <si>
    <t>034 0402 37.0.00.L5760 466</t>
  </si>
  <si>
    <t>Обеспечение комплексного развития сельских территорий</t>
  </si>
  <si>
    <t>Пункт 5 главы 6 проекта решения, приложения 6, 7, 8, 9, 10</t>
  </si>
  <si>
    <t>84</t>
  </si>
  <si>
    <r>
      <t xml:space="preserve">В связи с выделением субсидии из окружного бюджета (за счет средств федерального и окружного бюджетов) </t>
    </r>
    <r>
      <rPr>
        <b/>
        <sz val="10"/>
        <rFont val="Times New Roman"/>
        <family val="1"/>
        <charset val="204"/>
      </rPr>
      <t>предусматривается субсидия на осуществление капитальных вложений МП ЗР "Севержилкомсервис"</t>
    </r>
    <r>
      <rPr>
        <sz val="10"/>
        <rFont val="Times New Roman"/>
        <family val="1"/>
        <charset val="204"/>
      </rPr>
      <t xml:space="preserve"> на</t>
    </r>
    <r>
      <rPr>
        <b/>
        <sz val="10"/>
        <rFont val="Times New Roman"/>
        <family val="1"/>
        <charset val="204"/>
      </rPr>
      <t xml:space="preserve"> 2025</t>
    </r>
    <r>
      <rPr>
        <sz val="10"/>
        <rFont val="Times New Roman"/>
        <family val="1"/>
        <charset val="204"/>
      </rPr>
      <t xml:space="preserve"> и </t>
    </r>
    <r>
      <rPr>
        <b/>
        <sz val="10"/>
        <rFont val="Times New Roman"/>
        <family val="1"/>
        <charset val="204"/>
      </rPr>
      <t>2026</t>
    </r>
    <r>
      <rPr>
        <sz val="10"/>
        <rFont val="Times New Roman"/>
        <family val="1"/>
        <charset val="204"/>
      </rPr>
      <t xml:space="preserve"> годы в сумме </t>
    </r>
    <r>
      <rPr>
        <b/>
        <sz val="10"/>
        <rFont val="Times New Roman"/>
        <family val="1"/>
        <charset val="204"/>
      </rPr>
      <t>121 219,3</t>
    </r>
    <r>
      <rPr>
        <sz val="10"/>
        <rFont val="Times New Roman"/>
        <family val="1"/>
        <charset val="204"/>
      </rPr>
      <t xml:space="preserve"> тыс. руб. </t>
    </r>
    <r>
      <rPr>
        <b/>
        <sz val="10"/>
        <rFont val="Times New Roman"/>
        <family val="1"/>
        <charset val="204"/>
      </rPr>
      <t>ежегодно</t>
    </r>
    <r>
      <rPr>
        <sz val="10"/>
        <rFont val="Times New Roman"/>
        <family val="1"/>
        <charset val="204"/>
      </rPr>
      <t xml:space="preserve"> на реализацию мероприятия "</t>
    </r>
    <r>
      <rPr>
        <b/>
        <sz val="10"/>
        <rFont val="Times New Roman"/>
        <family val="1"/>
        <charset val="204"/>
      </rPr>
      <t>Реконструкция тепловых сетей в п. Харута</t>
    </r>
    <r>
      <rPr>
        <sz val="10"/>
        <rFont val="Times New Roman"/>
        <family val="1"/>
        <charset val="204"/>
      </rPr>
      <t xml:space="preserve">".
Согласно отбору проектов комплексного развития на реализацию мероприятия «Реконструкция тепловых сетей в п. Харута» предусмотрены средства:
на 2025 год:
- федерального бюджета - 113 663,3 тыс. руб.,
- бюджета субъекта РФ (окружного) - 3 515,4 тыс. руб.,
- местного бюджета (районного) - 4 040,6 тыс. руб.,
- внебюджетных источников- 13 468,8 тыс. руб.;
на 2026 год:
- федерального бюджета - 113 663,3 тыс. руб.;
- бюджета субъекта РФ (окружного) - 3 515,4 тыс. руб.;
- местного бюджета (районного) - 4 040,6 тыс. руб.;
- внебюджетных источников - 13 468,8 тыс. руб.
Заключение об эффективности использования средств окружного бюджета, направляемых на капитальные вложения от 27.11.2024, Распоряжение Администрации Заполярного района от 28.11.2024 № 1390р «О принятии решения об осуществлении капитальных вложений в объекты муниципальной собственности Заполярного района и другие документы прилагаются
</t>
    </r>
  </si>
  <si>
    <t>034 0502 37.0.00.86050 243</t>
  </si>
  <si>
    <t>Мероприятия в рамках муниципальной программы "Обеспечение населения централизованным теплоснабжением в МО "Муниципальный район "Заполярный район" на 2020 - 2030 годы"</t>
  </si>
  <si>
    <t>514/24</t>
  </si>
  <si>
    <r>
      <rPr>
        <b/>
        <sz val="10"/>
        <rFont val="Times New Roman"/>
        <family val="1"/>
        <charset val="204"/>
      </rPr>
      <t>Выделяются</t>
    </r>
    <r>
      <rPr>
        <sz val="10"/>
        <rFont val="Times New Roman"/>
        <family val="1"/>
        <charset val="204"/>
      </rPr>
      <t xml:space="preserve"> ассигнования </t>
    </r>
    <r>
      <rPr>
        <b/>
        <sz val="10"/>
        <rFont val="Times New Roman"/>
        <family val="1"/>
        <charset val="204"/>
      </rPr>
      <t xml:space="preserve">МКУ ЗР "Северное" </t>
    </r>
    <r>
      <rPr>
        <sz val="10"/>
        <rFont val="Times New Roman"/>
        <family val="1"/>
        <charset val="204"/>
      </rPr>
      <t xml:space="preserve">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51,8</t>
    </r>
    <r>
      <rPr>
        <sz val="10"/>
        <rFont val="Times New Roman"/>
        <family val="1"/>
        <charset val="204"/>
      </rPr>
      <t xml:space="preserve"> тыс. руб. </t>
    </r>
    <r>
      <rPr>
        <b/>
        <sz val="10"/>
        <rFont val="Times New Roman"/>
        <family val="1"/>
        <charset val="204"/>
      </rPr>
      <t>на прохождение государственной экспертизы и проверка достоверности определения сметной стоимости объекта капитального строительства</t>
    </r>
    <r>
      <rPr>
        <sz val="10"/>
        <rFont val="Times New Roman"/>
        <family val="1"/>
        <charset val="204"/>
      </rPr>
      <t>.
Ассигнования необходимы на проведение повторной государственной экспертизы проектной документации в части проверки достоверности определения сметной стоимости на строительство тепловых сетей в п. Хорей-Вер</t>
    </r>
  </si>
  <si>
    <t>034 0502 37.0.00.86050 414</t>
  </si>
  <si>
    <t>480/24</t>
  </si>
  <si>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6 500,0 </t>
    </r>
    <r>
      <rPr>
        <sz val="10"/>
        <rFont val="Times New Roman"/>
        <family val="1"/>
        <charset val="204"/>
      </rPr>
      <t>тыс. руб. на мероприятие «</t>
    </r>
    <r>
      <rPr>
        <b/>
        <sz val="10"/>
        <rFont val="Times New Roman"/>
        <family val="1"/>
        <charset val="204"/>
      </rPr>
      <t>Разработка проектной документации на строительство центральной котельной и тепловых сетей в с. Коткино</t>
    </r>
    <r>
      <rPr>
        <sz val="10"/>
        <rFont val="Times New Roman"/>
        <family val="1"/>
        <charset val="204"/>
      </rPr>
      <t>» (перенос с 2024 года).
В целях реализации данного мероприятия проведен электронный аукцион, по результату которого МКУ ЗР «Северное» заключен МК от 10.06.2020 № 0184300000420000062 с ООО «ИК «Теплогазстрой» на сумму 6 500,0 тыс. руб., срок выполнения работ - не позднее 31.05.2021, срок действия контракта - до 30.06.2021. 
В течение 2020-2021 годов проектировщиком проведены инженерные изыскания, разработан проект планировки территории линейного объекта, который включен в градостроительную документацию поселения (с. Коткино), утвержденную в марте 2021 года Департаментом строительства, ЖКХ, энергетики и транспорта НАО. В течение указанного периода проектировщиком разработаны и согласованы с МКУ ЗР «Северное» технологические и конструктивные решения линейного объекта. Проектировщиком также разработана техническая документация по проектированию котельной. Проектировщик прошел государственную экспертизу проектной документации и результатов инженерных изысканий. В настоящий момент идет процедура заключения договора с Департаментом внутреннего контроля и надзора НАО для прохождения государственной экспертизы на достоверность сметной стоимости. Учитывая, что срок проведения государственной экспертизы составляет 30 рабочих дней с момента начала экспертизы, оплата по контракту будет произведена в 2025 году</t>
    </r>
  </si>
  <si>
    <t>Муниципальная программа "Обеспечение населения муниципального района "Заполярный район" чистой водой на 2021-2030 годы"</t>
  </si>
  <si>
    <t xml:space="preserve">Администрация ЗР </t>
  </si>
  <si>
    <r>
      <t xml:space="preserve">034 0502 38.0.00.86060 </t>
    </r>
    <r>
      <rPr>
        <sz val="11"/>
        <rFont val="Times New Roman"/>
        <family val="1"/>
        <charset val="204"/>
      </rPr>
      <t>244</t>
    </r>
  </si>
  <si>
    <t>Мероприятия в рамках муниципальной программы "Обеспечение населения муниципального района "Заполярный район" чистой водой на 2021-2030 годы"</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</si>
  <si>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выделяются</t>
    </r>
    <r>
      <rPr>
        <sz val="10"/>
        <rFont val="Times New Roman"/>
        <family val="1"/>
        <charset val="204"/>
      </rPr>
      <t xml:space="preserve"> ассигнования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1 030,4</t>
    </r>
    <r>
      <rPr>
        <sz val="10"/>
        <rFont val="Times New Roman"/>
        <family val="1"/>
        <charset val="204"/>
      </rPr>
      <t xml:space="preserve"> тыс. руб. </t>
    </r>
    <r>
      <rPr>
        <b/>
        <sz val="10"/>
        <rFont val="Times New Roman"/>
        <family val="1"/>
        <charset val="204"/>
      </rPr>
      <t>на отбор проб и исследование воды в населенных пунктах Заполярного района</t>
    </r>
    <r>
      <rPr>
        <sz val="10"/>
        <rFont val="Times New Roman"/>
        <family val="1"/>
        <charset val="204"/>
      </rPr>
      <t xml:space="preserve">.
В сельских населённых пунктах д. Белушье, д. Волонга, д. Волоковая, д. Верхняя Пеша, д. Мгла, д. Щелино, д. Кия в качестве источника питьевого водоснабжения население использует нецентрализованные источники – колодцы и скважины оборудованные деревянными павильонами. В сельских населённых пунктах д. Осколково и д. Тошвиска население использует поверхностные воды р. Печора и близлежащих озёр. С целью изучения качественного состава подземных и поверхностных вод данных источников Администрация Заполярного района совместно с МП ЗР «Севержилкомсервис» в 2025 году планирует выполнить мониторинг проб воды, который позволит контролировать состав воды, а также соотнести изменение данного состава в соответствии с периодами (цикличностью) календарного года и влиянием жизнедеятельности человека (антропогенным воздействием). 
Ассигнования предусматриваются в 2025 году на реализацию следующих мероприятий :
– 901,7 тыс. руб. - «Отбор проб и исследование воды водных объектов на санитарно-гигиенические, паразитологические, микробиологические показатели в населённых пунктах: д. Белушье, д. Волонга, д. Волоковая, д. Верхняя Пеша, д. Мгла, д. Кия, д. Щелино, д. Осколково, д. Тошвиска». 
Указанная сумма сформирована в соответствии с утверждённым прайс-листом Ненецкого филиала ФБУЗ «Центр гигиены и эпидемиологии в Архангельской области и Ненецком АО» на проведение исследований качественного состава проб воды на санитарно-гигиенические, бактериологические и паразитологические показатели, в том числе проведение санитарно-эпидемиологических экспертиз в целях выдачи экспертных заключений по результатам лабораторных исследований, на соответствие установленным нормам СанПиН (расчёт с учётом индекса потребительских цен и прайс-лист прилагаются);
– 128,7 тыс. руб. - «Отбор проб и исследование воды водных объектов на соли тяжёлых металлов, радиологию и пестициды в населённых пунктах: д. Белушье, д. Волонга, д. Волоковая, д. Верхняя Пеша, д. Мгла, д. Кия, д. Щелино, д. Осколково, д. Тошвиска».
 Указанная сумма сформирована в соответствии с идентичными расценками на виды услуг на основании коммерческих предложений, поступивших в адрес Администрации Заполярного района от заинтересованных юридических лиц (прилагаются)
</t>
    </r>
  </si>
  <si>
    <t>034 0502 38.0.00.86060 244</t>
  </si>
  <si>
    <t xml:space="preserve">Выделяются ассигнования на 2025 год в сумме 450,0 тыс. руб. на окончательный расчет по муниципальному контракту за поиск и оценку подземных вод в с. Несь.
Контракт от 25.01.2022 № 01-15-7/22 заключён с ООО «Севергеолдобыча-Сервис» (прилагается). Цена контракта - 800,0 тыс. руб., срок действия - до 31.01.2023.
Условиями контракта определена этапность его выполнения, а именно:
1) I этап: не позднее 150 дней с момента заключения контракта (23.06.2022).
2) II этап: в течение 180 календарных дней с момента окончания первого этапа, 
но не позднее 180 календарных дней с даты заключения контракта (19.12.2022).
По результатам работ, выполненных в рамках данного контракта, удалось выявить наличие подземных вод в с. Несь. Подрядной организацией завершён первый этап работ, Администрацией Заполярного района 11.08.2022 он был принят и оплачен в размере 350,0 тыс. руб. 
В настоящее время подрядная организация выполняет второй этап работ. 
Завершила оформление документов на водозаборные сооружения (паспорта скважин), составила геологический отчёт и разработала проект зон санитарной охраны. На проект зон санитарной охраны получено положительное санитарно-эпидемиологическое заключение. Геологический отчёт направлен в Территориальный фонд геологической информации по Северо-Западному федеральному округу. Стоимость данного этапа составляет 450,0 тыс. руб. 
10.12.2024 Администрацией Заполярного района получено обращение руководителя подрядной организации о том, что в связи с длительной процедурой принятия геологической информации в Территориальный фонд геологической информации по Северо-Западному федеральному округу, завершить работы, предусмотренные условиями муниципального контракта в 2024 году Подрядчик может не успеть. 
В связи с возможным не предоставлением отчётных документов в 2024 году оплата работ будет выполнена в 1 кв. 2025 года за вычетом соответствующего размера неустойки
</t>
  </si>
  <si>
    <t>034 0502 38.0.00.86060 811</t>
  </si>
  <si>
    <t>305</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</si>
  <si>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выделяется муниципальная преференция МП ЗР «Севержилкомсервис»</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3 447,7</t>
    </r>
    <r>
      <rPr>
        <sz val="10"/>
        <rFont val="Times New Roman"/>
        <family val="1"/>
        <charset val="204"/>
      </rPr>
      <t xml:space="preserve"> тыс. руб. </t>
    </r>
    <r>
      <rPr>
        <b/>
        <sz val="10"/>
        <rFont val="Times New Roman"/>
        <family val="1"/>
        <charset val="204"/>
      </rPr>
      <t>на модернизацию БВПУ с увеличением производительности в д. Лабожское</t>
    </r>
    <r>
      <rPr>
        <sz val="10"/>
        <rFont val="Times New Roman"/>
        <family val="1"/>
        <charset val="204"/>
      </rPr>
      <t xml:space="preserve"> (перенос с 2024 года с увеличением финансирования).
Модернизацию БВПУ планировалось выполнить в 2024 году собственными силами после заключения контракта на строительство водопроводной сети. В 2024 году предприятие неоднократно проводило электронные аукционы на право заключения контракта, однако, заявок на участие не поступило (копии протоколов прилагаются). В этой связи реализацию мероприятия на строительство водопроводной сети и модернизацию БВПУ планируется выполнить в 2025 году. В связи с этим на совместном совещании руководством МП ЗР «Севержилкомсервис» принято решение о переносе реализации указанного мероприятия на 2025 год с учётом индекса потребительских цен. 
Стоимость реализации мероприятия в 2024 году составляет 3 335,8 тыс. руб., в 2025 году с учетом ИПЦ 1,044 составит 3482,6 тыс. руб.
Согласно Порядку предоставления муниципальной преференции МП ЗР «Севержилкомсервис» в виде субсидии в целях решения отдельных вопросов местного значения (далее – Порядок), утверждённому Постановлением Администрации Заполярного района от 09.07.2020 № 144п, муниципальная преференция в виде субсидии предоставляется в целях финансового возмещения не более 99 % понесенных Предприятием затрат.
Учитывая, что недостижение установленного значения показателя результативности на конец текущего года (неисполнение мероприятия) обосновано объективной причиной, указанной выше по тексту, к получателю субсидии меры ответственности согласно п. 4.2 Порядка не применяются</t>
    </r>
  </si>
  <si>
    <t>343</t>
  </si>
  <si>
    <t xml:space="preserve">На основании заключения Контрольно-счетной палаты Заполярного района уменьшается муниципальная преференция МП ЗР "Севержилкомсервис" на 2025 год в сумме 139,3 тыс. руб. по мероприятию "модернизацию БВПУ с увеличением производительности в д. Лабожское".
За счет средств района предусматривается на мероприятие 3 308,4 тыс. руб. (95% от стоимости мероприятия)
</t>
  </si>
  <si>
    <t xml:space="preserve">Предусматривается муниципальная преференция МП ЗР "Севержилкомсервис" на 2025 год в сумме 7 990,0 тыс. руб. на поставку, монтаж модульного здания и обвязку технологического оборудования для нужд водоподготовительной установки в п. Хорей-Вер за счет резерва на реализацию мероприятий по организации водоснабжения (перенос с 2024 года).
Перенос мероприятия с 2024 на 2025 год обусловлен невозможностью завершить в 2024 году части работ, запланированных к выполнению собственными силами предприятия по причине большой загруженности персонала предприятия, занятости  на других объектах (копия письма прилагается).
Согласно п. 4.1 Порядка предоставления муниципальной преференции, утвержденного постановление Администрации Заполярного района от 09.07.2020 № 144п, средства субсидии на неисполненное в текущем году мероприятия включаются в районный бюджет на очередной год с долей софинансирования предприятием за счет собственных средств в размере 5%.
Таким образом, финансирование за счет средств районного бюджета на 2025 год составит 7 790,0 тыс. руб.
</t>
  </si>
  <si>
    <t>034 0502 38.0.00.89280 540</t>
  </si>
  <si>
    <t>Иные межбюджетные трансферты в рамках муниципальной программы "Обеспечение населения муниципального района "Заполярный район" чистой водой на 2021-2030 годы"</t>
  </si>
  <si>
    <t>50</t>
  </si>
  <si>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Канинский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19,2</t>
    </r>
    <r>
      <rPr>
        <sz val="10"/>
        <rFont val="Times New Roman"/>
        <family val="1"/>
        <charset val="204"/>
      </rPr>
      <t xml:space="preserve"> тыс. руб. </t>
    </r>
    <r>
      <rPr>
        <b/>
        <sz val="10"/>
        <rFont val="Times New Roman"/>
        <family val="1"/>
        <charset val="204"/>
      </rPr>
      <t>на предоставление информации о гидрогеологических особенностях строения участка недр д. Мгла</t>
    </r>
    <r>
      <rPr>
        <sz val="10"/>
        <rFont val="Times New Roman"/>
        <family val="1"/>
        <charset val="204"/>
      </rPr>
      <t xml:space="preserve">.
В настоящее время в д. Мгла население обеспечивает себя самостоятельно питьевым водоснабжением из подземного источника (общественного колодца).
По причине отсутствия у Администрации Заполярного района и Администрации поселения достоверных гидрогеологических сведений по действующему источнику в д. Мгла, необходимо запросить информацию у специализированной организации.
С целью получения гидрогеологических параметров подземных вод на территории данного населённого пункта Администрацией Заполярного района был подготовлен и направлен запрос в Архангельский филиал федерального бюджетного учреждения «Территориальный фонд геологической информации по Северо-Западному федеральному округу».
Поступившим 27.11.2024 ответом организация сообщила, что имеются фондовые материалы по гидрогеологическим исследованиям испрашиваемой территории, а также выражена готовность подготовить необходимую заказчику информацию. Архангельский филиал федерального бюджетного учреждения «Территориальный фонд геологической информации по Северо-Западному федеральному округу» является единственной организацией, официально располагающей данной информацией.
В соответствии с поступившим письмом стоимость мероприятия «Предоставление информации о гидрогеологических особенностях строения участка недр д. Мгла Сельского поселения «Канинский сельсовет» ЗР НАО» – 19 166,63 руб.
</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</si>
  <si>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Тельвисочный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общей сумме </t>
    </r>
    <r>
      <rPr>
        <b/>
        <sz val="10"/>
        <rFont val="Times New Roman"/>
        <family val="1"/>
        <charset val="204"/>
      </rPr>
      <t>1 549,7</t>
    </r>
    <r>
      <rPr>
        <sz val="10"/>
        <rFont val="Times New Roman"/>
        <family val="1"/>
        <charset val="204"/>
      </rPr>
      <t xml:space="preserve"> тыс. руб. (перенос с 2024 года).
В разрезе мероприятий:
1) 208,8 тыс. руб. - Разработка проекта зон санитарной охраны для подземного источника водоснабжения и водопроводов,
2) 140,9 тыс. руб. - Разработка проекта зон санитарной охраны для подземного источника водоснабжения и водопроводов питьевого назначения в д. Устье,
3) 600,0 тыс. руб. - Бурение водозаборных скважин для организации питьевого водоснабжения в с. Тельвиска,
4) 600,0 тыс. руб. - Бурение водозаборных скважин для организации питьевого водоснабжения в д. Устье. 
Указанные выше мероприятия в 2024 году не реализованы в связи с отказом потенциальных подрядчиков. Реализацию данного мероприятия планируется выполнить в 2025 году. Организовать закупки рассматриваемых услуг в 2025 году планируется в соответствии с п. 4 ч. 1 ст. 93 Федерального закона № 44-ФЗ как у единственного поставщика
</t>
    </r>
  </si>
  <si>
    <t>Администрация ЗР / СП "Пустозерский сельсовет" ЗР НАО</t>
  </si>
  <si>
    <t>86</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</si>
  <si>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Пустозерский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190,0</t>
    </r>
    <r>
      <rPr>
        <sz val="10"/>
        <rFont val="Times New Roman"/>
        <family val="1"/>
        <charset val="204"/>
      </rPr>
      <t xml:space="preserve"> тыс. руб. </t>
    </r>
    <r>
      <rPr>
        <b/>
        <sz val="10"/>
        <rFont val="Times New Roman"/>
        <family val="1"/>
        <charset val="204"/>
      </rPr>
      <t>на разработку проекта зон санитарной охраны поверхностного источника водоснабжения и водопроводов питьевого назначения в п. Хонгурей</t>
    </r>
    <r>
      <rPr>
        <sz val="10"/>
        <rFont val="Times New Roman"/>
        <family val="1"/>
        <charset val="204"/>
      </rPr>
      <t xml:space="preserve">.
В соответствии с требованиями ч. 3 ст. 18 Федерального закона Российской Федерации № 52-ФЗ от 30.03.1999 «О санитарно-эпидемиологическом благополучии населения», 
п. 1.4 СанПиН 2.1.4.1110-02 от 14.03.2002 «Зоны санитарной охраны источников водоснабжения и водопроводов питьевого назначения» необходимо разработать проект зон санитарной охраны для источника водоснабжения и водопроводов питьевого назначения в п. Хонгурей.
Администрации поселения в соответствии с соглашением № 01-14-142/24 от 05.02.2024 переданы полномочия по организации питьевого водоснабжения в населённых пунктах д. Каменка, п. Хонгурей и с. Оксино. Эксплуатирует источники водоснабжения МКП «Пустозерское» - подведомственное предприятие сельской администрации.
Реализацию данного мероприятия выполнит Администрация сельского поселения 
в рамках соглашения о передаче части полномочий по решению вопросов местного значения.
Стоимость мероприятия рассчитана на основании представленных коммерческих предложений (ООО "Экологический центр" - 190,0 тыс. руб., Частное учреждение дополнительного образования "Экологический консалтинговый центр" - 210,0 тыс. руб., ИП Гришанова К.Л. - 205,0 тыс. руб.) по минимальной цене.
Организовать закупку рассматриваемого геологического материала планируется в соответствии с п. 4 ст. 93 Федерального закона № 44-ФЗ как у единственного поставщика
</t>
    </r>
  </si>
  <si>
    <t>Муниципальная программа "Развитие транспортной инфраструктуры муниципального района "Заполярный район" на 2021-2030 годы"</t>
  </si>
  <si>
    <t>034 0408 39.0.00.89290 540</t>
  </si>
  <si>
    <t>Иные межбюджетные трансферты в рамках муниципальной программы "Развитие транспортной инфраструктуры муниципального района "Заполярный район" на 2021-2030 годы"</t>
  </si>
  <si>
    <t>Администрация ЗР / СП "Юшарский сельсовет" ЗР НАО</t>
  </si>
  <si>
    <t>034 0409 39.0.00.89290 540</t>
  </si>
  <si>
    <t>Администрация ЗР / СП "Тиманский сельсовет" ЗР НАО</t>
  </si>
  <si>
    <t>Администрация ЗР / СП "Хорей-Верский сельсовет"</t>
  </si>
  <si>
    <t>Муниципальная программа "Развитие энергетики муниципального района "Заполярный район" на 2021-2030 годы"</t>
  </si>
  <si>
    <t>034 0502 40.0.00.79080 466</t>
  </si>
  <si>
    <t>Субсидии местным бюджетам на софинансирование строительства и реконструкции (модернизации) объектов энергетики</t>
  </si>
  <si>
    <t>Пункт 5 главы 6 проекта решения, приложение 6, 7, 8, 9, 10</t>
  </si>
  <si>
    <t>87</t>
  </si>
  <si>
    <r>
      <t xml:space="preserve">В связи с выделением субсидии из окружного бюджета </t>
    </r>
    <r>
      <rPr>
        <b/>
        <sz val="10"/>
        <rFont val="Times New Roman"/>
        <family val="1"/>
        <charset val="204"/>
      </rPr>
      <t>предусматривается субсидия на осуществление капитальных вложений МП ЗР "Севержилкомсервис"</t>
    </r>
    <r>
      <rPr>
        <sz val="10"/>
        <rFont val="Times New Roman"/>
        <family val="1"/>
        <charset val="204"/>
      </rPr>
      <t xml:space="preserve"> на </t>
    </r>
    <r>
      <rPr>
        <b/>
        <sz val="10"/>
        <rFont val="Times New Roman"/>
        <family val="1"/>
        <charset val="204"/>
      </rPr>
      <t>2025</t>
    </r>
    <r>
      <rPr>
        <sz val="10"/>
        <rFont val="Times New Roman"/>
        <family val="1"/>
        <charset val="204"/>
      </rPr>
      <t xml:space="preserve"> в сумме </t>
    </r>
    <r>
      <rPr>
        <b/>
        <sz val="10"/>
        <rFont val="Times New Roman"/>
        <family val="1"/>
        <charset val="204"/>
      </rPr>
      <t>37 305,1</t>
    </r>
    <r>
      <rPr>
        <sz val="10"/>
        <rFont val="Times New Roman"/>
        <family val="1"/>
        <charset val="204"/>
      </rPr>
      <t xml:space="preserve"> тыс. руб. на реализацию мероприятия "</t>
    </r>
    <r>
      <rPr>
        <b/>
        <sz val="10"/>
        <rFont val="Times New Roman"/>
        <family val="1"/>
        <charset val="204"/>
      </rPr>
      <t>Реконструкция ЛЭП в п. Хорей Вер</t>
    </r>
    <r>
      <rPr>
        <sz val="10"/>
        <rFont val="Times New Roman"/>
        <family val="1"/>
        <charset val="204"/>
      </rPr>
      <t xml:space="preserve">".
Реконструкция ЛЭП заключается в строительстве двух тупиковых трансформаторных подстанций киоскового типа ТП-9 и ТП-11 с установкой масляных трансформаторов ТМГ-100/10/0,4. Предусмотрен перенос существующей трансформаторной подстанции КТП № 7 в место, предусмотренное новым расчетом центра максимума нагрузок, подключение проектируемой воздушной линии (ВЛЗ-10 кВ) от существующей трансформаторной подстанции ТП-1. Максимальная мощность подключаемой нагрузки составляет 400 кВА. Прокладка провода СИП по деревянным опорам протяженностью 3005 м, что позволит обеспечить надежное и гарантированное бесперебойное снабжение электроэнергией потребителей п. Хорей-Вер.
Администрацией Заполярного района и Департаментом строительства, жилищно-коммунального хозяйства, энергетики и транспорта НАО подписан Паспорт инвестиционного проекта «Реконструкция ЛЭП в п. Хорей-Вер». Стоимость реализации мероприятия на 2025 год составляет: 35 439,8 тыс. руб. за счет средств окружного бюджета, 1 865,3 тыс. руб. за счет средств районного бюджета, 7 459,9 тыс. руб. – внебюджетные источники.
Заключение об эффективности использования средств окружного бюджета, направляемых на капитальные вложения от 12.08.2024, Распоряжение Администрации Заполярного района от 20.08.2024 № 841р «О принятии решения об осуществлении капитальных вложений в объекты муниципальной собственности Заполярного района» и другие документы прилагаются
</t>
    </r>
  </si>
  <si>
    <t>034 0502 40.0.00.S9080 466</t>
  </si>
  <si>
    <t>Расходы районного бюджета на софинансирование строительства и реконструкции (модернизации) объектов энергетики</t>
  </si>
  <si>
    <t>Пункты 5 и 6 главы 6 проекта решения, приложение 6, 7, 8, 9, 10</t>
  </si>
  <si>
    <t>034 0502 40.0.00.86080 466</t>
  </si>
  <si>
    <t>Мероприятия в рамках муниципальной программы "Развитие энергетики муниципального района "Заполярный район" на 2021-2030 годы"</t>
  </si>
  <si>
    <t>58</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</si>
  <si>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выделяется субсидия на осуществление капитальных вложений МП ЗР "Севержилкомсервис"</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75 679,</t>
    </r>
    <r>
      <rPr>
        <sz val="10"/>
        <rFont val="Times New Roman"/>
        <family val="1"/>
        <charset val="204"/>
      </rPr>
      <t>3 тыс. руб.</t>
    </r>
    <r>
      <rPr>
        <b/>
        <sz val="10"/>
        <rFont val="Times New Roman"/>
        <family val="1"/>
        <charset val="204"/>
      </rPr>
      <t xml:space="preserve"> на реконструкцию ЛЭП в п. Нельмин-Нос</t>
    </r>
    <r>
      <rPr>
        <sz val="10"/>
        <rFont val="Times New Roman"/>
        <family val="1"/>
        <charset val="204"/>
      </rPr>
      <t xml:space="preserve">.
Предприятием в 2022 году произведён осмотр технического состояния внутрипоселковой ЛЭП 
п. Нельмин-Нос высокого напряжения – 10 кВ и низкого напряжения – 0,4 кВ. Установлено загнивание деревянных опор более 30%, значительные провисы проводов, отклонения опор ЛЭП, повреждения изоляторов (Акт прилагается). ЛЭП п. Нельмин-Нос находится в собственности Заполярного района, передана в хозяйственное ведение МП ЗР «Севержилкомсервис». В 2024 году Предприятием разработана проектная документация, получено положительное заключение государственной экспертизы. В рамках мероприятия планируется осуществить реконструкцию питающих линий проводов ЛЭП -10кВ. Проектируемые линии 10кВ выполнены самонесущим изолированным проводом СИП3 сечением 1х70 кв.мм по железобетонным опорам. Также проектом предусмотрена реконструкция существующих внутрипоселковых линий электропередач низкого напряжения ВЛ-0,4кВ от существующих ТП №№1 - ТП №6 до потребителей с восстановлением вводов в здания. Максимальная мощность подключаемой нагрузки составляет 400 кВА. Будет произведена реконструкция ЛЭП общей протяженностью 13582 м, что позволит обеспечить надежное и гарантированное бесперебойное снабжение электроэнергией потребителей п. Нельмин-Нос.
Управлением экономики и прогнозирования Администрации Заполярного района проведена проверка данного инвестиционного проекта на предмет эффективности использования средств районного бюджета (заключение от 11.11.2024 № 27/2024 прилагается). Администрацией Заполярного района издано распоряжение от 12.11.2024 № 1310р «О принятии решения о предоставлении МП ЗР «Севержилкомсервис» бюджетных ассигнований в виде субсидий на осуществление капитальных вложений в объект муниципальной собственности Заполярного района». 
МКУ ЗР «Северное» произведён расчёт стоимости начальной максимальной цены контракта (прилагается). Стоимость работ в ценах формирования начальной цены контракта 4 квартала 2024 года с учетом НДС составляет 84 534 253 р. Цена контракта с учетом прогнозного индекса инфляции на период выполнения работ по реконструкции ЛЭП составит 90 815 148 р. В расчете начальной максимальной цены указанного контракта не учитывались затраты Предприятия на разработку ПСД в размере 297,3 тыс. руб. В этой связи, общая стоимость инвестиционного проекта составит 91 112,5 тыс. руб., в т. ч. средства предприятия - 15 433,2 тыс. руб., средства районного бюджета - 75 679,3 тыс. руб. Мероприятие планируется выполнить в соответствии с Федеральным законом от 05.04.2013 № 44-ФЗ </t>
    </r>
  </si>
  <si>
    <t>Муниципальная программа "Развитие сельского хозяйства на территории муниципального района "Заполярный район" на 2021-2030 годы"</t>
  </si>
  <si>
    <t>Администрация ЗР / МКП "ЗР "Пешский животноводческий комплекс"</t>
  </si>
  <si>
    <t>034 0405 41.0.00.83030 813</t>
  </si>
  <si>
    <t>Мероприятия в рамках муниципальной программы "Развитие сельского хозяйства на территории муниципального района "Заполярный район" на 2021-2030 годы"</t>
  </si>
  <si>
    <t>034 0405 41.0.00.89320 540</t>
  </si>
  <si>
    <t>Иные межбюджетные трансферты в рамках муниципальной программы "Развитие сельского хозяйства на территории муниципального района "Заполярный район" на 2021-2030 годы"</t>
  </si>
  <si>
    <t>Администрация ЗР / СП "Великовисочный сельсовет"</t>
  </si>
  <si>
    <t>Администрация ЗР / СП "Омский сельсовет"</t>
  </si>
  <si>
    <t>Пункт 5 главы 6, пункт 1 главы 13 проекта решения, приложения 6, 7, 8, 9, 10</t>
  </si>
  <si>
    <t>Муниципальная программа "Управление муниципальным имуществом муниципального района "Заполярный район" на 2022-2030 годы"</t>
  </si>
  <si>
    <t>034 0113 42.0.00.81100 247</t>
  </si>
  <si>
    <t>Эксплуатационные и иные расходы по содержанию объектов до передачи в государственную собственность, собственность муниципальных образований поселений, в оперативное управление муниципальным учреждениям и казенным предприятиям, в хозяйственное ведение муниципальным унитарным предприятиям</t>
  </si>
  <si>
    <t>502/24</t>
  </si>
  <si>
    <r>
      <rPr>
        <b/>
        <sz val="10"/>
        <rFont val="Times New Roman"/>
        <family val="1"/>
        <charset val="204"/>
      </rPr>
      <t>Выделяются</t>
    </r>
    <r>
      <rPr>
        <sz val="10"/>
        <rFont val="Times New Roman"/>
        <family val="1"/>
        <charset val="204"/>
      </rPr>
      <t xml:space="preserve"> ассигнования </t>
    </r>
    <r>
      <rPr>
        <b/>
        <sz val="10"/>
        <rFont val="Times New Roman"/>
        <family val="1"/>
        <charset val="204"/>
      </rPr>
      <t xml:space="preserve">МКУ ЗР "Северное" </t>
    </r>
    <r>
      <rPr>
        <sz val="10"/>
        <rFont val="Times New Roman"/>
        <family val="1"/>
        <charset val="204"/>
      </rPr>
      <t xml:space="preserve">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677,2</t>
    </r>
    <r>
      <rPr>
        <sz val="10"/>
        <rFont val="Times New Roman"/>
        <family val="1"/>
        <charset val="204"/>
      </rPr>
      <t xml:space="preserve"> тыс. руб. </t>
    </r>
    <r>
      <rPr>
        <b/>
        <sz val="10"/>
        <rFont val="Times New Roman"/>
        <family val="1"/>
        <charset val="204"/>
      </rPr>
      <t>на оплату за потребление электроэнергии и техническое обслуживание систем электроснабжения по зданию пожарных водоемов ФОК п. Амдер</t>
    </r>
    <r>
      <rPr>
        <sz val="10"/>
        <rFont val="Times New Roman"/>
        <family val="1"/>
        <charset val="204"/>
      </rPr>
      <t xml:space="preserve">ма.
Общая площадь Объекта составляет 1161,7 кв.м, в том числе площадь здания пожарных водоемов 287,6 кв.м. Помещения основного здания переданы в безвозмездное пользование ГБУК НАО «ДК поселка Амдерма» и ГБУК НАО «НЦБ им. А.И. Пичкова». До передачи Объекта в государственную собственность Ненецкого автономного округа требуется финансирование на техническое обслуживание систем электроснабжения и на электроэнергию по зданию пожарных водоемов. Потребность на техническое обслуживание систем электроснабжения на 1 полугодие 2025 года рассчитана исходя из площади здания и тарифов, утвержденных Постановлением Администрации Заполярного района 29.12.2023 № 433п (в ред. Постановления от 10.01.2024 №4п). Указанное мероприятие планируется реализовать в 2025 году, в связи с этим следует проиндексировать тариф на 1,044%. Запрашиваемая сумма на 2025 год составит 25 707,78 р. ((14,27*1,044%)*287,6*6 мес.).
Расчет потребности на электроснабжение на 2025 год произведен на основании фактических затрат за период с июля по октябрь 2024 года и тарифов, утвержденных УГРЦ(Т) НАО. Запрашиваемая сумма на 2025 год составит 651 548,42 р. (40,46 кВт.ч в сутки * 212 дней (с 1 декабря 2024 года по 30 июня 2025 года) * 75,96 руб./кВт)
</t>
    </r>
  </si>
  <si>
    <t>Управление муниципального имущества Администрации ЗР</t>
  </si>
  <si>
    <t>042 0412 42.0.00.83010 244</t>
  </si>
  <si>
    <t>Проведение кадастровых работ</t>
  </si>
  <si>
    <t>82</t>
  </si>
  <si>
    <r>
      <t xml:space="preserve">На основании служебной записки </t>
    </r>
    <r>
      <rPr>
        <b/>
        <sz val="10"/>
        <rFont val="Times New Roman"/>
        <family val="1"/>
        <charset val="204"/>
      </rPr>
      <t>Управления муниципального имущества</t>
    </r>
    <r>
      <rPr>
        <sz val="10"/>
        <rFont val="Times New Roman"/>
        <family val="1"/>
        <charset val="204"/>
      </rPr>
      <t xml:space="preserve"> Администрации Заполярного района </t>
    </r>
    <r>
      <rPr>
        <b/>
        <sz val="10"/>
        <rFont val="Times New Roman"/>
        <family val="1"/>
        <charset val="204"/>
      </rPr>
      <t>выделяются</t>
    </r>
    <r>
      <rPr>
        <sz val="10"/>
        <rFont val="Times New Roman"/>
        <family val="1"/>
        <charset val="204"/>
      </rPr>
      <t xml:space="preserve"> дополнительно ассигнования </t>
    </r>
    <r>
      <rPr>
        <b/>
        <sz val="10"/>
        <rFont val="Times New Roman"/>
        <family val="1"/>
        <charset val="204"/>
      </rPr>
      <t>на выполнение комплексных кадастровых работ на территории Сельского поселения «Приморско-Куйский сельсовет» ЗР НАО</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1 221,0</t>
    </r>
    <r>
      <rPr>
        <sz val="10"/>
        <rFont val="Times New Roman"/>
        <family val="1"/>
        <charset val="204"/>
      </rPr>
      <t xml:space="preserve"> тыс. руб.
УМИ были направлены запросы о предоставлении коммерческих предложений на выполнение комплексных кадастровых работ на территории Сельского поселения «Приморско-Куйского сельсовета» ЗР НАО в адрес ООО «2КАД», Филиал ППК «Роскадастр» по АО и НАО, ООО «ККИ» и ООО «Гера». Коммерческое предложение было направлено только Филиалом ППК «Роскадастр».
Представлено определение цены контракта при осуществлении закупки на проведение комплексных кадастровых работ и коммерческое предложение ППК «Роскадастр» от 29.10.2024 № 03-06/80/24.
В соответствии со статьей 9 Закона НАО от 19.09.2014 № 95-ОЗ «О перераспределении полномочий между органами местного самоуправления муниципальных образований Ненецкого автономного округа и органами государственной власти Ненецкого автономного округа» истекает срок перераспределения полномочий по организации выполнения комплексных кадастровых работ. С 01.01.2025 данные полномочия будут исполняться Администрацией Заполярного района.
Проектом районного бюджета предусмотрены ассигнования на мероприятия по землеустройству и землепользованию в сумме 360,0 тыс. руб. ежегодно на 2025-2027 годы.
В рамках вышеуказанного мероприятия запланировано выполнение кадастровых работ в соответствии с Федеральным законом от 24.07.2007 № 221-ФЗ «О кадастровой деятельности» (ред. от 29.10.2024). В связи с этим изменяется наименование программного мероприятия «Мероприятия по землеустройству и землепользованию» на «Проведение кадастровых работ», и дополнительно предусматривается на 2025 год финансирование на проведение кадастровых работ в размере 1 221,0 тыс. руб. для выполнения комплексных кадастровых работ на территории Сельского поселения «Приморско-Куйский сельсовет» ЗР НАО 
</t>
    </r>
  </si>
  <si>
    <t>034 0113 42.0.00.89210 540</t>
  </si>
  <si>
    <t>Иные межбюджетные трансферты в рамках муниципальной программы "Управление муниципальным имуществом муниципального района "Заполярный район" на 2022 - 2030 годы"</t>
  </si>
  <si>
    <t>61</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</si>
  <si>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дополнительно иные МТ Сельскому поселению "</t>
    </r>
    <r>
      <rPr>
        <b/>
        <sz val="10"/>
        <rFont val="Times New Roman"/>
        <family val="1"/>
        <charset val="204"/>
      </rPr>
      <t>Хоседа-Хардский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14,0</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14,6</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15,2</t>
    </r>
    <r>
      <rPr>
        <sz val="10"/>
        <rFont val="Times New Roman"/>
        <family val="1"/>
        <charset val="204"/>
      </rPr>
      <t xml:space="preserve"> тыс. руб. н</t>
    </r>
    <r>
      <rPr>
        <b/>
        <sz val="10"/>
        <rFont val="Times New Roman"/>
        <family val="1"/>
        <charset val="204"/>
      </rPr>
      <t>а выполнение работ по гидравлической промывке, испытаний на плотность и прочность системы отопления потребителя тепловой энергии</t>
    </r>
    <r>
      <rPr>
        <sz val="10"/>
        <rFont val="Times New Roman"/>
        <family val="1"/>
        <charset val="204"/>
      </rPr>
      <t xml:space="preserve">.
Проектом бюджета на 2025 год и плановый период 2026-2027 годов запланировано финансирование мероприятия в сумме 84,9 т. р. на 2025 год, 88,3 т. р. на 2026 год, 91,8 т. р. на 2027 год.
В ноябре 2024 года в муниципальную собственность СП «Хоседа-Хардский сельсовет» ЗР НАО были оформлены квартиры № 1 и № 8 по ул. Победы, д. 2 и квартира № 6 по ул. Победы, д. 10 в п. Харута (выписки из ЕГРН прилагаются). Согласно расчету, необходимый объем финансирования по мероприятию составляет 98,9 тыс. руб. (на 2025 год).
Таким образом, необходимо дополнительно предусмотреть иные МТ в сумме 14,0 тыс. руб. на 2025 год, 14,6 тыс. руб. на 2026 год и 15,2 тыс. руб. на 2027 год
</t>
    </r>
  </si>
  <si>
    <t>Муниципальная программа "Возмещение части затрат органов местного самоуправления поселений муниципального района "Заполярный район" на 2024-2030 годы"</t>
  </si>
  <si>
    <t>040 1001 43.0.00.89330 540</t>
  </si>
  <si>
    <t>Иные межбюджетные трансферты на пенсии за выслугу лет лицам, замещавшим должности муниципальной службы</t>
  </si>
  <si>
    <t>Пункт 6 главы 13 проекта решения, приложения 6, 7, 8, 9, 16</t>
  </si>
  <si>
    <r>
      <rPr>
        <b/>
        <sz val="10"/>
        <rFont val="Times New Roman"/>
        <family val="1"/>
        <charset val="204"/>
      </rPr>
      <t>Увеличивается</t>
    </r>
    <r>
      <rPr>
        <sz val="10"/>
        <rFont val="Times New Roman"/>
        <family val="1"/>
        <charset val="204"/>
      </rPr>
      <t xml:space="preserve"> объем иных МТ на выплату пенсий за выслугу лет лицам, замещавшим должности муниципальной службы и выборные должности, в связи с планируемой индексацией заработной платы работников бюджетной сферы с 01.04.2025 в 1,087 раза:
на </t>
    </r>
    <r>
      <rPr>
        <b/>
        <sz val="10"/>
        <rFont val="Times New Roman"/>
        <family val="1"/>
        <charset val="204"/>
      </rPr>
      <t>2025</t>
    </r>
    <r>
      <rPr>
        <sz val="10"/>
        <rFont val="Times New Roman"/>
        <family val="1"/>
        <charset val="204"/>
      </rPr>
      <t xml:space="preserve"> год – в сумме </t>
    </r>
    <r>
      <rPr>
        <b/>
        <sz val="10"/>
        <rFont val="Times New Roman"/>
        <family val="1"/>
        <charset val="204"/>
      </rPr>
      <t>3 194,7</t>
    </r>
    <r>
      <rPr>
        <sz val="10"/>
        <rFont val="Times New Roman"/>
        <family val="1"/>
        <charset val="204"/>
      </rPr>
      <t xml:space="preserve"> тыс. руб.,
на </t>
    </r>
    <r>
      <rPr>
        <b/>
        <sz val="10"/>
        <rFont val="Times New Roman"/>
        <family val="1"/>
        <charset val="204"/>
      </rPr>
      <t>2026-2027</t>
    </r>
    <r>
      <rPr>
        <sz val="10"/>
        <rFont val="Times New Roman"/>
        <family val="1"/>
        <charset val="204"/>
      </rPr>
      <t xml:space="preserve"> годы – в сумме </t>
    </r>
    <r>
      <rPr>
        <b/>
        <sz val="10"/>
        <rFont val="Times New Roman"/>
        <family val="1"/>
        <charset val="204"/>
      </rPr>
      <t>3 906,0</t>
    </r>
    <r>
      <rPr>
        <sz val="10"/>
        <rFont val="Times New Roman"/>
        <family val="1"/>
        <charset val="204"/>
      </rPr>
      <t xml:space="preserve"> тыс. руб. </t>
    </r>
    <r>
      <rPr>
        <b/>
        <sz val="10"/>
        <rFont val="Times New Roman"/>
        <family val="1"/>
        <charset val="204"/>
      </rPr>
      <t>ежегодно</t>
    </r>
  </si>
  <si>
    <t>040 1001 43.0.00.89340 540</t>
  </si>
  <si>
    <t xml:space="preserve">Иные межбюджетные трансферты на пенсии за выслугу лет лицам, замещавшим выборные должности </t>
  </si>
  <si>
    <r>
      <rPr>
        <b/>
        <sz val="10"/>
        <rFont val="Times New Roman"/>
        <family val="1"/>
        <charset val="204"/>
      </rPr>
      <t>Предусматриваются</t>
    </r>
    <r>
      <rPr>
        <sz val="10"/>
        <rFont val="Times New Roman"/>
        <family val="1"/>
        <charset val="204"/>
      </rPr>
      <t xml:space="preserve"> иные МТ Сельскому поселению "</t>
    </r>
    <r>
      <rPr>
        <b/>
        <sz val="10"/>
        <rFont val="Times New Roman"/>
        <family val="1"/>
        <charset val="204"/>
      </rPr>
      <t>Хорей-Верский сельсовет</t>
    </r>
    <r>
      <rPr>
        <sz val="10"/>
        <rFont val="Times New Roman"/>
        <family val="1"/>
        <charset val="204"/>
      </rPr>
      <t>" ЗР НАО н</t>
    </r>
    <r>
      <rPr>
        <b/>
        <sz val="10"/>
        <rFont val="Times New Roman"/>
        <family val="1"/>
        <charset val="204"/>
      </rPr>
      <t>а выплату пенсий за выслугу лет лицам, замещавшим должности муниципальной службы и выборные должности</t>
    </r>
    <r>
      <rPr>
        <sz val="10"/>
        <rFont val="Times New Roman"/>
        <family val="1"/>
        <charset val="204"/>
      </rPr>
      <t xml:space="preserve">, на </t>
    </r>
    <r>
      <rPr>
        <b/>
        <sz val="10"/>
        <rFont val="Times New Roman"/>
        <family val="1"/>
        <charset val="204"/>
      </rPr>
      <t>2026-2027</t>
    </r>
    <r>
      <rPr>
        <sz val="10"/>
        <rFont val="Times New Roman"/>
        <family val="1"/>
        <charset val="204"/>
      </rPr>
      <t xml:space="preserve"> годы в сумме </t>
    </r>
    <r>
      <rPr>
        <b/>
        <sz val="10"/>
        <rFont val="Times New Roman"/>
        <family val="1"/>
        <charset val="204"/>
      </rPr>
      <t>4 044,9,0</t>
    </r>
    <r>
      <rPr>
        <sz val="10"/>
        <rFont val="Times New Roman"/>
        <family val="1"/>
        <charset val="204"/>
      </rPr>
      <t xml:space="preserve"> тыс. руб. </t>
    </r>
    <r>
      <rPr>
        <b/>
        <sz val="10"/>
        <rFont val="Times New Roman"/>
        <family val="1"/>
        <charset val="204"/>
      </rPr>
      <t>ежегодно в</t>
    </r>
    <r>
      <rPr>
        <sz val="10"/>
        <rFont val="Times New Roman"/>
        <family val="1"/>
        <charset val="204"/>
      </rPr>
      <t xml:space="preserve"> связи недостатком расчетных доходов для покрытия расходов.</t>
    </r>
    <r>
      <rPr>
        <b/>
        <sz val="10"/>
        <rFont val="Times New Roman"/>
        <family val="1"/>
        <charset val="204"/>
      </rPr>
      <t xml:space="preserve">
</t>
    </r>
    <r>
      <rPr>
        <sz val="10"/>
        <rFont val="Times New Roman"/>
        <family val="1"/>
        <charset val="204"/>
      </rPr>
      <t xml:space="preserve">Согласно пункту 3 Методики расчета иных межбюджетных трансфертов, утвержденной в приложении 3 к постановлению Администрации Заполярного района от 12.01.2022 № 2п, межбюджетные трансферты на оплату коммунальных услуг и приобретение твердого топлива, а также на выплату пенсии за выслугу лет в бюджет поселения не предоставляются в случае, если при планировании иных межбюджетных трансфертов на поддержку мер по обеспечению сбалансированности бюджета поселения на очередной год и плановый период расходы на указанные цели покрываются расчетными доходами бюджета поселения на очередной финансовый год и плановый период в полном объеме
</t>
    </r>
  </si>
  <si>
    <t>Муниципальная программа "Развитие культуры на территории муниципального района «Заполярный район» на 2025-2035 годы"</t>
  </si>
  <si>
    <t>034 0801 44.0.00.88010 244</t>
  </si>
  <si>
    <t>Мероприятия в рамках муниципальной программы "Развитие культуры на территории муниципального района «Заполярный район» на 2025-2035 годы"</t>
  </si>
  <si>
    <t>81</t>
  </si>
  <si>
    <r>
      <t xml:space="preserve">На основании заключения Контрольно-счетной палаты Заполярного района на 2026 год </t>
    </r>
    <r>
      <rPr>
        <b/>
        <sz val="10"/>
        <rFont val="Times New Roman"/>
        <family val="1"/>
        <charset val="204"/>
      </rPr>
      <t>увеличивается финансирование на проведение мастер-класса по народному творчеству</t>
    </r>
    <r>
      <rPr>
        <sz val="10"/>
        <rFont val="Times New Roman"/>
        <family val="1"/>
        <charset val="204"/>
      </rPr>
      <t xml:space="preserve"> на сумму </t>
    </r>
    <r>
      <rPr>
        <b/>
        <sz val="10"/>
        <rFont val="Times New Roman"/>
        <family val="1"/>
        <charset val="204"/>
      </rPr>
      <t>1,6</t>
    </r>
    <r>
      <rPr>
        <sz val="10"/>
        <rFont val="Times New Roman"/>
        <family val="1"/>
        <charset val="204"/>
      </rPr>
      <t xml:space="preserve"> тыс. руб. </t>
    </r>
    <r>
      <rPr>
        <sz val="10"/>
        <rFont val="Times New Roman"/>
        <family val="1"/>
        <charset val="204"/>
      </rPr>
      <t xml:space="preserve">
Дополнительно учтены расходы на оплату проезда из с. Тельвиска в г. Нарьян-Мар и обратно (1 взрослый билет и 5 детских билетов).
Согласно уточненному расчету расходы на проведение мастер-класса по народному творчеству в 2026 году составит 11,3 тыс. руб.
</t>
    </r>
  </si>
  <si>
    <t>034 0801 44.0.00.89370 540</t>
  </si>
  <si>
    <t>Иные межбюджетные трансферты в рамках муниципальной программы "Развитие культуры на территории муниципального района «Заполярный район» на 2025-2035 годы"</t>
  </si>
  <si>
    <t>68</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</si>
  <si>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Андегский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100,0</t>
    </r>
    <r>
      <rPr>
        <sz val="10"/>
        <rFont val="Times New Roman"/>
        <family val="1"/>
        <charset val="204"/>
      </rPr>
      <t xml:space="preserve"> тыс. руб. </t>
    </r>
    <r>
      <rPr>
        <b/>
        <sz val="10"/>
        <rFont val="Times New Roman"/>
        <family val="1"/>
        <charset val="204"/>
      </rPr>
      <t>на организацию и проведение мероприятия, посвященного 80-летию Победы в Великой Отечественной войне</t>
    </r>
    <r>
      <rPr>
        <sz val="10"/>
        <rFont val="Times New Roman"/>
        <family val="1"/>
        <charset val="204"/>
      </rPr>
      <t xml:space="preserve">.
Мероприятие проводится во исполнение Указа Президента Российской Федерации от 31.07.2023 № 568 «О подготовке и проведении празднования 80-й годовщины Победы в Великой Отечественной войне 1941-1945 годов» в рамках исполнения полномочия сельского поселения по созданию условий для организации досуга и обеспечения жителей поселения услугами организаций культуры,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Планируется приобретение и установка консолей (тематика «9 мая») на опоры освещения. Стоимость мероприятия рассчитана на основании представленных коммерческих предложений (ИП Голосной А.Ю. - 109,7 тыс. руб., ИП Козлова Е.Е. - 104,1 тыс. руб., ООО "ТК "Оптимум Инвест Регион" - 100,0 тыс. руб.) по минимальной цене.
Мероприятие планируется реализовать в 2025 году путем заключения договора с единственным исполнителем в соответствии с пунктом 4 части 1 статьи 93 Федерального закона от 05.04.2013 № 44-ФЗ.
В соответствии с постановлением Администрации Заполярного района от 12.01.2022 № 2п межбюджетный трансферт на организацию культурно-досуговой деятельности населения в СП «Андегский сельсовет» ЗР НАО запланирован на 2026-2027 годы с учетом ИПЦ (104,0 тыс. руб. на 2026 год, 108,2 тыс. руб. на 2027 год)
</t>
    </r>
  </si>
  <si>
    <t>Администрация ЗР / СП "Коткинский сельсовет" ЗР НАО</t>
  </si>
  <si>
    <t>91</t>
  </si>
  <si>
    <r>
      <t xml:space="preserve">На основании заключения Контрольно-счетной палаты Заполярного района </t>
    </r>
    <r>
      <rPr>
        <b/>
        <sz val="10"/>
        <rFont val="Times New Roman"/>
        <family val="1"/>
        <charset val="204"/>
      </rPr>
      <t>уменьшаются</t>
    </r>
    <r>
      <rPr>
        <sz val="10"/>
        <rFont val="Times New Roman"/>
        <family val="1"/>
        <charset val="204"/>
      </rPr>
      <t xml:space="preserve"> иные МТ Сельскому поселению "</t>
    </r>
    <r>
      <rPr>
        <b/>
        <sz val="10"/>
        <rFont val="Times New Roman"/>
        <family val="1"/>
        <charset val="204"/>
      </rPr>
      <t>Коткинский сельсовет</t>
    </r>
    <r>
      <rPr>
        <sz val="10"/>
        <rFont val="Times New Roman"/>
        <family val="1"/>
        <charset val="204"/>
      </rPr>
      <t xml:space="preserve">" ЗР НАО </t>
    </r>
    <r>
      <rPr>
        <b/>
        <sz val="10"/>
        <rFont val="Times New Roman"/>
        <family val="1"/>
        <charset val="204"/>
      </rPr>
      <t>на организацию культурно-досуговой деятельности</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56,0</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t>
    </r>
    <r>
      <rPr>
        <b/>
        <sz val="10"/>
        <rFont val="Times New Roman"/>
        <family val="1"/>
        <charset val="204"/>
      </rPr>
      <t xml:space="preserve"> 58,2</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60,5</t>
    </r>
    <r>
      <rPr>
        <sz val="10"/>
        <rFont val="Times New Roman"/>
        <family val="1"/>
        <charset val="204"/>
      </rPr>
      <t xml:space="preserve"> тыс. руб.
Проектом бюджета на 2025 год предусмотрены иные МТ в сумме 635,8 тыс. руб. на мероприятие "Организация и проведение II межмуниципального фестиваля старины "Сульский венок дружбы".
Представлено уточнённое коммерческое предложение на организацию питания.
Согласно уточненному расчету расходы на мероприятие в 2025 году составят 579,8 тыс. руб.
</t>
    </r>
  </si>
  <si>
    <t>67</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</si>
  <si>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Сельскому поселению "</t>
    </r>
    <r>
      <rPr>
        <b/>
        <sz val="10"/>
        <rFont val="Times New Roman"/>
        <family val="1"/>
        <charset val="204"/>
      </rPr>
      <t>Малоземельский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123,4 </t>
    </r>
    <r>
      <rPr>
        <sz val="10"/>
        <rFont val="Times New Roman"/>
        <family val="1"/>
        <charset val="204"/>
      </rPr>
      <t xml:space="preserve">тыс. руб. </t>
    </r>
    <r>
      <rPr>
        <b/>
        <sz val="10"/>
        <rFont val="Times New Roman"/>
        <family val="1"/>
        <charset val="204"/>
      </rPr>
      <t>на организацию и проведение мероприятия, посвященного 80-летию Победы в Великой Отечественной войне.</t>
    </r>
    <r>
      <rPr>
        <sz val="10"/>
        <rFont val="Times New Roman"/>
        <family val="1"/>
        <charset val="204"/>
      </rPr>
      <t xml:space="preserve"> 
Мероприятие проводится во исполнение Указа Президента Российской Федерации от 31.07.2023 № 568 «О подготовке и проведении празднования 80-й годовщины Победы в Великой Отечественной войне 1941-1945 годов» в рамках исполнения полномочия сельского поселения по созданию условий для организации досуга и обеспечения жителей поселения услугами организаций культуры,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Планируется приобретение и установка консолей (тематика «9 мая») на столбы и акустической системы. 
Стоимость мероприятия рассчитана на основании представленных коммерческих предложений:
1) на приобретение консолей (ООО "НПО "Светотехнические решения" - 29,4 тыс. руб., УниверсалТехно - 33,6 тыс. руб., ИП Подойницин Т.В. - 31,5 тыс. руб.) по минимальной цене,
2) на приобретение акустической системы (ИП Тарасов А.В. - 94,0 тыс. руб., ООО "Кварта" - 98,7 тыс. руб., ИП Кузнецов А.С. - 100,5 тыс. руб.).
Таким образом, общая стоимость мероприятия составит 123,4 тыс. руб.
Мероприятие планируется реализовать в 2025 году путем заключения договора с единственным исполнителем в соответствии с пунктом 4 части 1 статьи 93 Федерального закона от 05.04.2013 № 44-ФЗ.
В соответствии с постановлением Администрации Заполярного района от 12.01.2022 № 2п межбюджетный трансферт на организацию культурно-досуговой деятельности населения в СП «Малоземельский сельсовет» ЗР НАО запланирован на 2026-2027 годы с учетом ИПЦ (128,3 тыс. руб. на 2026 год, 133,5 тыс. руб. на 2027 год)
</t>
    </r>
  </si>
  <si>
    <t>90</t>
  </si>
  <si>
    <r>
      <t xml:space="preserve">На основании заключения Контрольно-счетной палаты Заполярного района на </t>
    </r>
    <r>
      <rPr>
        <b/>
        <sz val="10"/>
        <rFont val="Times New Roman"/>
        <family val="1"/>
        <charset val="204"/>
      </rPr>
      <t>уменьшаются</t>
    </r>
    <r>
      <rPr>
        <sz val="10"/>
        <rFont val="Times New Roman"/>
        <family val="1"/>
        <charset val="204"/>
      </rPr>
      <t xml:space="preserve"> иные МТ Сельскому поселению "</t>
    </r>
    <r>
      <rPr>
        <b/>
        <sz val="10"/>
        <rFont val="Times New Roman"/>
        <family val="1"/>
        <charset val="204"/>
      </rPr>
      <t>Пешский сельсовет</t>
    </r>
    <r>
      <rPr>
        <sz val="10"/>
        <rFont val="Times New Roman"/>
        <family val="1"/>
        <charset val="204"/>
      </rPr>
      <t xml:space="preserve">" ЗР НАО </t>
    </r>
    <r>
      <rPr>
        <b/>
        <sz val="10"/>
        <rFont val="Times New Roman"/>
        <family val="1"/>
        <charset val="204"/>
      </rPr>
      <t>на организацию культурно-досуговой деятельности</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10,1</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10,5</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10,9</t>
    </r>
    <r>
      <rPr>
        <sz val="10"/>
        <rFont val="Times New Roman"/>
        <family val="1"/>
        <charset val="204"/>
      </rPr>
      <t xml:space="preserve"> тыс. руб.
Проектом бюджета на 2025 год предусмотрены иные МТ организацию культурно-досуговой деятельности в сумме 704,7 тыс. руб., в том числе 370,4 тыс. руб. на проведение цикла мероприятий, посвященных празднованию 80-летия Победы в Великой Отечественной войне.
Согласно уточненному расчету расходы на мероприятие в 2025 году составят 360,3 тыс. руб. (уменьшены расходы на приобретение платья ведущей (3 шт.) и учтены расходы на доставку платьев по тарифам Почты России)
</t>
    </r>
  </si>
  <si>
    <t>102</t>
  </si>
  <si>
    <t>ПОПРАВКА ОТОЗВАНА</t>
  </si>
  <si>
    <t>64</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</si>
  <si>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Тиманский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382,6</t>
    </r>
    <r>
      <rPr>
        <sz val="10"/>
        <rFont val="Times New Roman"/>
        <family val="1"/>
        <charset val="204"/>
      </rPr>
      <t xml:space="preserve"> тыс. руб. </t>
    </r>
    <r>
      <rPr>
        <b/>
        <sz val="10"/>
        <rFont val="Times New Roman"/>
        <family val="1"/>
        <charset val="204"/>
      </rPr>
      <t>на организацию и проведение смотра художественной самодеятельности трудовых коллективов «Салют Победы», посвященного 80-летию Победы в Великой Отечественной войне 1941-1945 годов</t>
    </r>
    <r>
      <rPr>
        <sz val="10"/>
        <rFont val="Times New Roman"/>
        <family val="1"/>
        <charset val="204"/>
      </rPr>
      <t>. 
Смотр художественной самодеятельности трудовых коллективов «Салют Победы» проводится во исполнение Указа Президента Российской Федерации от 31.07.2023 № 568 «О подготовке и проведении празднования 80-й годовщины Победы в Великой Отечественной войне 1941-1945 годов» в рамках исполнения полномочия сельского поселения по созданию условий для организации досуга и обеспечения жителей поселения услугами организаций культуры,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Планируется обновить декорации, что создаст условия для красочного оформления праздника, оставит яркие впечатления у зрителей, что в дальнейшем будет способствовать вовлечению большего количества участников культурно-массовых мероприятий, повысится эстетическое качество оформления и организации мероприятий, улучшится качество предоставляемых услуг в области культуры.
Стоимость мероприятия рассчитана на основании представленных коммерческих предложений (ИП Шульгин К.А. - 398,3 тыс. руб., Индигское потребительское общество - 400,0 тыс. руб., ИП Золотых Н.В. - 397,3 тыс. руб.) по минимальной цене.
Мероприятие планируется реализовать в 2025 году путем заключения договора с единственным исполнителем в соответствии с пунктом 4 части 1 статьи 93 Федерального закона от 05.04.2013 № 44-ФЗ.
В соответствии с постановлением Администрации Заполярного района от 12.01.2022 № 2п межбюджетный трансферт на организацию культурно-досуговой деятельности населения в СП «Тиманский сельсовет» ЗР НАО запланирован на 2026-2027 годы с учетом ИПЦ (397,9 тыс. руб. на 2026 год, 413,8 тыс. руб. на 2027 год)</t>
    </r>
  </si>
  <si>
    <t>89</t>
  </si>
  <si>
    <r>
      <t xml:space="preserve">На основании заключения Контрольно-счетной палаты Заполярного района на </t>
    </r>
    <r>
      <rPr>
        <b/>
        <sz val="10"/>
        <rFont val="Times New Roman"/>
        <family val="1"/>
        <charset val="204"/>
      </rPr>
      <t>уменьшаются</t>
    </r>
    <r>
      <rPr>
        <sz val="10"/>
        <rFont val="Times New Roman"/>
        <family val="1"/>
        <charset val="204"/>
      </rPr>
      <t xml:space="preserve"> иные МТ Сельскому поселению "</t>
    </r>
    <r>
      <rPr>
        <b/>
        <sz val="10"/>
        <rFont val="Times New Roman"/>
        <family val="1"/>
        <charset val="204"/>
      </rPr>
      <t>Шоинский сельсовет</t>
    </r>
    <r>
      <rPr>
        <sz val="10"/>
        <rFont val="Times New Roman"/>
        <family val="1"/>
        <charset val="204"/>
      </rPr>
      <t>" ЗР НАО</t>
    </r>
    <r>
      <rPr>
        <b/>
        <sz val="10"/>
        <rFont val="Times New Roman"/>
        <family val="1"/>
        <charset val="204"/>
      </rPr>
      <t xml:space="preserve"> на организацию культурно-досуговой деятельности</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39,6</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41,2</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42,9</t>
    </r>
    <r>
      <rPr>
        <sz val="10"/>
        <rFont val="Times New Roman"/>
        <family val="1"/>
        <charset val="204"/>
      </rPr>
      <t xml:space="preserve"> тыс. руб.
Проектом бюджета на 2025 год предусмотрены иные МТ в сумме 374,4 тыс. руб. на проведение цикла мероприятий, посвященных празднованию 80-летия Победы в Великой Отечественной войне.
Согласно уточненному расчету расходы на мероприятие в 2025 году составят 334,8 тыс. руб. (уменьшены расходы на приобретение костюмов и учтены расходы на доставку костюмов по тарифам Почты России)
</t>
    </r>
  </si>
  <si>
    <t>70</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</si>
  <si>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Хоседа-Хардский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478,7</t>
    </r>
    <r>
      <rPr>
        <sz val="10"/>
        <rFont val="Times New Roman"/>
        <family val="1"/>
        <charset val="204"/>
      </rPr>
      <t xml:space="preserve"> тыс. руб. </t>
    </r>
    <r>
      <rPr>
        <b/>
        <sz val="10"/>
        <rFont val="Times New Roman"/>
        <family val="1"/>
        <charset val="204"/>
      </rPr>
      <t>на организацию и проведение Межрегионального фестиваля песенного творчества «О мужестве, о доблести и славе», посвященного 80-летию Победы в Великой Отечественной войне</t>
    </r>
    <r>
      <rPr>
        <sz val="10"/>
        <rFont val="Times New Roman"/>
        <family val="1"/>
        <charset val="204"/>
      </rPr>
      <t xml:space="preserve">. 
Межрегиональный фестиваль проводится во исполнение Указа Президента Российской Федерации от 31.07.2023 № 568 «О подготовке и проведении празднования 80-й годовщины Победы в Великой Отечественной войне 1941-1945 годов» в рамках исполнения полномочия сельского поселения по созданию условий для организации досуга и обеспечения жителей поселения услугами организаций культуры,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В рамках проведения мероприятия планируется участие творческих коллективов из Республики Коми и п. Хорей-Вер.
Стоимость рассчитана на основании представленных коммерческих предложений по минимальной цене:
1) приобретение сценической обуви (ИП Зозуля А.А. - 208,0 тыс. руб., ИП Ласкина Т.С. - 203,0 тыс. руб., ИП Пестова О.В. - 183,6 тыс. руб.),
2) приобретение наградной продукции (СПК "Рассвет Севера" - 15,0 тыс. руб., ООО "Харута плюс" - 14,4 тыс. руб., Хоседа-Хардское потребительское общество - 15,0 тыс. руб.).
Также представлен расчет затрат на проживание в гостинице, питание и проезд участников на фестиваль и обратно на общую сумму 280,7 тыс. руб.
Таким образом, общий объём финансирования на проведение мероприятия составляет 478,4 тыс. руб.
Мероприятие планируется реализовать в 2025 году путем заключения договора с единственным исполнителем в соответствии с пунктом 4 части 1 статьи 93 Федерального закона от 05.04.2013 № 44-ФЗ.
В соответствии с постановлением Администрации Заполярного района от 12.01.2022 № 2п межбюджетный трансферт на организацию культурно-досуговой деятельности населения в СП «Хоседа-Хардский сельсовет» ЗР НАО запланирован на 2026-2027 годы с учетом ИПЦ (497,8 тыс. руб. на 2026 год, 517,7 тыс. руб. на 2027 год)
</t>
    </r>
  </si>
  <si>
    <t>Муниципальная программа "Развитие физической культуры, спорта и повышение эффективности реализации молодежной политики на территории муниципального района «Заполярный район» на 2025-2035 годы"</t>
  </si>
  <si>
    <t>034 1102 45.0.00.89380 540</t>
  </si>
  <si>
    <t>79</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</si>
  <si>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Коткинский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1 130,2</t>
    </r>
    <r>
      <rPr>
        <sz val="10"/>
        <rFont val="Times New Roman"/>
        <family val="1"/>
        <charset val="204"/>
      </rPr>
      <t xml:space="preserve"> тыс. руб. </t>
    </r>
    <r>
      <rPr>
        <b/>
        <sz val="10"/>
        <rFont val="Times New Roman"/>
        <family val="1"/>
        <charset val="204"/>
      </rPr>
      <t>на организацию и проведение межмуниципальных соревнований по волейболу среди мужских и женских команд Ненецкого автономного округа</t>
    </r>
    <r>
      <rPr>
        <sz val="10"/>
        <rFont val="Times New Roman"/>
        <family val="1"/>
        <charset val="204"/>
      </rPr>
      <t xml:space="preserve">.
Мероприятие проводится в рамках исполнения полномочий по обеспечению условий для развития на территории поселения физической культуры, школьного спорта и массового спорта,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Мероприятие проходит ежегодно в феврале месяце на протяжении 15 лет. Мероприятие пользуется популярностью у жителей Ненецкого автономного округа и Республики Коми.
Планируется участие 12 команд по 8 человек из населенных пунктов: по 1 команде из с. Великовисочное, с. Оксино, с. Тельвиска, п. Нельмин-Нос, п. Харута, г. Нарьян-Мар; по 2 команды из п. Красное, п. Искателей и с. Коткино.
Стоимость мероприятия рассчитана на основании представленных коммерческих предложений:
1) на проживание (ИП Коткин В.В. - 264,0 тыс. руб., ИП Голубев О.Б. - 264,0 тыс. руб., ИП Хозяинова Н.Л. - 264,0 тыс. руб.),
2) на транспортные расходы (ООО "СТК Навигатор" - 766,0 тыс. руб., ИП Дуркин В.И. - 805,0 тыс. руб., ИП Безумов В.А. - 866,0 тыс. руб.) по минимальной цене.
Стоимость проезда по маршрутам п. Красное - п. Искателей - п. Красное (автомобильный транспорт) и п. Харута - г. Нарьян-Мар - п. Харута (воздушный транспорт) - по действующим тарифам.
Мероприятие планируется реализовать путем заключения договора с единственным исполнителем в соответствии с пунктом 4 части 1 статьи 93 Федерального закона от 05.04.2013 № 44-ФЗ 
</t>
    </r>
  </si>
  <si>
    <t>66</t>
  </si>
  <si>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Сельскому поселению </t>
    </r>
    <r>
      <rPr>
        <b/>
        <sz val="10"/>
        <rFont val="Times New Roman"/>
        <family val="1"/>
        <charset val="204"/>
      </rPr>
      <t>"Малоземельский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t>
    </r>
    <r>
      <rPr>
        <b/>
        <sz val="10"/>
        <rFont val="Times New Roman"/>
        <family val="1"/>
        <charset val="204"/>
      </rPr>
      <t xml:space="preserve"> 96,0</t>
    </r>
    <r>
      <rPr>
        <sz val="10"/>
        <rFont val="Times New Roman"/>
        <family val="1"/>
        <charset val="204"/>
      </rPr>
      <t xml:space="preserve"> тыс. руб. н</t>
    </r>
    <r>
      <rPr>
        <b/>
        <sz val="10"/>
        <rFont val="Times New Roman"/>
        <family val="1"/>
        <charset val="204"/>
      </rPr>
      <t>а организацию и проведение традиционных состязаний по национальным видам спорта</t>
    </r>
    <r>
      <rPr>
        <sz val="10"/>
        <rFont val="Times New Roman"/>
        <family val="1"/>
        <charset val="204"/>
      </rPr>
      <t xml:space="preserve">.
Мероприятие проводится в рамках исполнения полномочий по обеспечению условий для развития на территории поселения физической культуры, школьного спорта и массового спорта,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Стоимость мероприятия рассчитана на основании представленных коммерческих предложений:
1) на приобретение наградной атрибутики (ООО Первое рекламное агентство - 66,0 тыс. руб., ИП Попов С.И. - 70,4 тыс. руб., ИП Комнатный М.Н. - 69,0 тыс. руб.) по минимальной цене,
2) на приобретение подарочных сертификатов (ИП Марюсова Ю.Р. - 30,0 тыс. руб., ИП Абдукодиров А. - 30,5 тыс. руб., ООО "Сармик" - 30,9 тыс. руб.) по минимальной цене.
Таким образом, общая стоимость мероприятия составит 96,0 тыс. руб.
Мероприятие планируется реализовать путем заключения договора с единственным исполнителем в соответствии с пунктом 4 части 1 статьи 93 Федерального закона от 05.04.2013 № 44-ФЗ 
</t>
    </r>
  </si>
  <si>
    <t>034 0707 45.0.00.89380 540</t>
  </si>
  <si>
    <t>65</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</si>
  <si>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Пешский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99,6</t>
    </r>
    <r>
      <rPr>
        <sz val="10"/>
        <rFont val="Times New Roman"/>
        <family val="1"/>
        <charset val="204"/>
      </rPr>
      <t xml:space="preserve"> тыс. руб. </t>
    </r>
    <r>
      <rPr>
        <b/>
        <sz val="10"/>
        <rFont val="Times New Roman"/>
        <family val="1"/>
        <charset val="204"/>
      </rPr>
      <t>на проведение командных соревнований по сбору и сортировке мусора «Чистые игры»</t>
    </r>
    <r>
      <rPr>
        <sz val="10"/>
        <rFont val="Times New Roman"/>
        <family val="1"/>
        <charset val="204"/>
      </rPr>
      <t xml:space="preserve">.
Мероприятие проводится в соответствии с Указом Президента Российской Федерации от 21 июля 2020 г. № 474 «О национальных целях развития Российской Федерации на период до 2030 года» в рамках исполнения полномочий по организации и осуществлению мероприятий межпоселенческого характера по работе с детьми и молодежью,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Стоимость мероприятия рассчитана на основании представленных коммерческих предложений (ИП Сподарик П.И. - 99,6 тыс. руб., ИП Канев А.Е. - 104,2 тыс. руб., ИП Канев С.Е. - 101,7 тыс. руб.) по минимальной цене.
Мероприятие планируется реализовать путем заключения договора с единственным исполнителем в соответствии с пунктом 4 части 1 статьи 93 Федерального закона от 05.04.2013 № 44-ФЗ </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</si>
  <si>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Сельскому поселению "</t>
    </r>
    <r>
      <rPr>
        <b/>
        <sz val="10"/>
        <rFont val="Times New Roman"/>
        <family val="1"/>
        <charset val="204"/>
      </rPr>
      <t>Пешский сельсовет</t>
    </r>
    <r>
      <rPr>
        <sz val="10"/>
        <rFont val="Times New Roman"/>
        <family val="1"/>
        <charset val="204"/>
      </rPr>
      <t xml:space="preserve">" ЗР НАО на </t>
    </r>
    <r>
      <rPr>
        <b/>
        <sz val="10"/>
        <rFont val="Times New Roman"/>
        <family val="1"/>
        <charset val="204"/>
      </rPr>
      <t>2025</t>
    </r>
    <r>
      <rPr>
        <sz val="10"/>
        <rFont val="Times New Roman"/>
        <family val="1"/>
        <charset val="204"/>
      </rPr>
      <t xml:space="preserve"> год в сумме</t>
    </r>
    <r>
      <rPr>
        <b/>
        <sz val="10"/>
        <rFont val="Times New Roman"/>
        <family val="1"/>
        <charset val="204"/>
      </rPr>
      <t xml:space="preserve"> 46,0</t>
    </r>
    <r>
      <rPr>
        <sz val="10"/>
        <rFont val="Times New Roman"/>
        <family val="1"/>
        <charset val="204"/>
      </rPr>
      <t xml:space="preserve"> тыс. руб. </t>
    </r>
    <r>
      <rPr>
        <b/>
        <sz val="10"/>
        <rFont val="Times New Roman"/>
        <family val="1"/>
        <charset val="204"/>
      </rPr>
      <t>на проведение соревнований по спортивной рыбалке</t>
    </r>
    <r>
      <rPr>
        <sz val="10"/>
        <rFont val="Times New Roman"/>
        <family val="1"/>
        <charset val="204"/>
      </rPr>
      <t xml:space="preserve">.
Мероприятие проводится в рамках исполнения полномочий по обеспечению условий для развития на территории поселения физической культуры, школьного спорта и массового спорта, в связи с окончанием срока перераспределения полномочий органов местного самоуправления Заполярного района в соответствии c законом Ненецкого автономного округа от 19.09.2014 № 95-ОЗ (ред. от 25.10.2023).
Стоимость мероприятия рассчитана на основании представленных коммерческих предложений (ИП Сподарик П.И. - 46,0 тыс. руб., ИП Канев А.Е. - 52,5 тыс. руб., ИП Канев С.Е. - 55,3 тыс. руб.) по минимальной цене.
Мероприятие планируется реализовать путем заключения договора с единственным исполнителем в соответствии с пунктом 4 части 1 статьи 93 Федерального закона от 05.04.2013 № 44-ФЗ </t>
    </r>
  </si>
  <si>
    <t xml:space="preserve">Выделение ассигнований в связи с индексацией заработной платы </t>
  </si>
  <si>
    <r>
      <rPr>
        <b/>
        <sz val="10"/>
        <rFont val="Times New Roman"/>
        <family val="1"/>
        <charset val="204"/>
      </rPr>
      <t>Увеличиваются</t>
    </r>
    <r>
      <rPr>
        <sz val="10"/>
        <rFont val="Times New Roman"/>
        <family val="1"/>
        <charset val="204"/>
      </rPr>
      <t xml:space="preserve"> ассигнования </t>
    </r>
    <r>
      <rPr>
        <b/>
        <sz val="10"/>
        <rFont val="Times New Roman"/>
        <family val="1"/>
        <charset val="204"/>
      </rPr>
      <t>в связи с планируемой индексацией</t>
    </r>
    <r>
      <rPr>
        <sz val="10"/>
        <rFont val="Times New Roman"/>
        <family val="1"/>
        <charset val="204"/>
      </rPr>
      <t xml:space="preserve"> размеров должностных окладов муниципальных служащих, работников, замещающих должности, не относящиеся к должностям муниципальной службы, и муниципальным должностям </t>
    </r>
    <r>
      <rPr>
        <b/>
        <sz val="10"/>
        <rFont val="Times New Roman"/>
        <family val="1"/>
        <charset val="204"/>
      </rPr>
      <t xml:space="preserve">с 1 апреля 2025 года в 1,087 раза </t>
    </r>
  </si>
  <si>
    <t>в том числе расходы в рамках муниципальных программ</t>
  </si>
  <si>
    <t>непрограммные расходы</t>
  </si>
  <si>
    <t>034 0102 91.0.00.81010 121, 129</t>
  </si>
  <si>
    <t>01-34-1915/24-0-0</t>
  </si>
  <si>
    <t>034 0104 31.0.00.81010 121, 129</t>
  </si>
  <si>
    <t>Управление финансов ЗР</t>
  </si>
  <si>
    <t>040 0106 30.0.00.81010 121, 129</t>
  </si>
  <si>
    <t>УМИ ЗР</t>
  </si>
  <si>
    <t>042 0113 31.0.00.81010 121, 129</t>
  </si>
  <si>
    <t>Совет Заполярного района</t>
  </si>
  <si>
    <t>041 0103 92.1.00.81010 121, 129</t>
  </si>
  <si>
    <t>Приложения 6, 7, 8</t>
  </si>
  <si>
    <t>05.1-06-37/24-0-0</t>
  </si>
  <si>
    <t>041 0103 92.3.00.81010 121, 129</t>
  </si>
  <si>
    <t>Контрольно-счетная палата Заполярного района</t>
  </si>
  <si>
    <t>046 0106 93.1.00.81010 121, 129</t>
  </si>
  <si>
    <t>578</t>
  </si>
  <si>
    <t>046 0106 93.2.00.81010 121, 129</t>
  </si>
  <si>
    <t>034 0505 31.0.00.80020 111, 119</t>
  </si>
  <si>
    <t>01-34-3777/24-2-2</t>
  </si>
  <si>
    <t>034 1001 31.0.00.84010 312</t>
  </si>
  <si>
    <t>Пенсии за выслугу лет муниципальным служащим в соответствии с законом Ненецкого автономного округа от 24.10.2007 № 140-ОЗ "О муниципальной службе в Ненецком автономном округе"</t>
  </si>
  <si>
    <t>034 1001 31.0.00.84020 312</t>
  </si>
  <si>
    <t>Пенсии за выслугу лет лицам, замещавшим выборные должности местного самоуправления, в соответствии с законом Ненецкого автономного округа от 01.07.2008 № 35-ОЗ "О гарантиях лицам, замещающим выборные должности местного самоуправления в Ненецком автономном округе"</t>
  </si>
  <si>
    <t>Уточнение ассигнований на непрограммные расходы</t>
  </si>
  <si>
    <t>034 0113 98.0.00.81090 244</t>
  </si>
  <si>
    <t>Расходы на реализацию постановления Правительства Российской Федерации от 3 октября 2022 года № 1745 "О специальной мере в сфере экономики и внесении изменения в постановление Правительства Российской Федерации от 30 апреля 2020 года № 616"</t>
  </si>
  <si>
    <t>Пункт 8 главы 6 проекта решения, приложения 6, 7, 8</t>
  </si>
  <si>
    <r>
      <t xml:space="preserve">На основании служебной записки сектора ГО и ЧИ, ООП, мобилизационной работы Администрации Заполярного района </t>
    </r>
    <r>
      <rPr>
        <b/>
        <sz val="10"/>
        <rFont val="Times New Roman"/>
        <family val="1"/>
        <charset val="204"/>
      </rPr>
      <t>предусматриваются</t>
    </r>
    <r>
      <rPr>
        <sz val="10"/>
        <rFont val="Times New Roman"/>
        <family val="1"/>
        <charset val="204"/>
      </rPr>
      <t xml:space="preserve"> ассигнования на</t>
    </r>
    <r>
      <rPr>
        <b/>
        <sz val="10"/>
        <rFont val="Times New Roman"/>
        <family val="1"/>
        <charset val="204"/>
      </rPr>
      <t xml:space="preserve"> 2025</t>
    </r>
    <r>
      <rPr>
        <sz val="10"/>
        <rFont val="Times New Roman"/>
        <family val="1"/>
        <charset val="204"/>
      </rPr>
      <t xml:space="preserve"> год в сумме </t>
    </r>
    <r>
      <rPr>
        <b/>
        <sz val="10"/>
        <rFont val="Times New Roman"/>
        <family val="1"/>
        <charset val="204"/>
      </rPr>
      <t xml:space="preserve">1 000,0 </t>
    </r>
    <r>
      <rPr>
        <sz val="10"/>
        <rFont val="Times New Roman"/>
        <family val="1"/>
        <charset val="204"/>
      </rPr>
      <t xml:space="preserve">тыс. руб. </t>
    </r>
    <r>
      <rPr>
        <b/>
        <sz val="10"/>
        <rFont val="Times New Roman"/>
        <family val="1"/>
        <charset val="204"/>
      </rPr>
      <t>на реализацию постановления Правительства Российской Федерации от 3 октября 2022 года № 1745 "О специальной мере в сфере экономики и внесении изменения в постановление Правительства Российской Федерации от 30 апреля 2020 года № 616"</t>
    </r>
  </si>
  <si>
    <t>034 1003 98.0.00.84040 244</t>
  </si>
  <si>
    <t>Мероприятия по социальной поддержке ветеранов Великой Отечественной войны и других категорий граждан, постоянно проживающих на территории муниципального района "Заполярный район", в соответствии с решением Совета муниципального района "Заполярный район" от 28.09.2016 № 262-р</t>
  </si>
  <si>
    <r>
      <t xml:space="preserve">На основании письма Администрации Заполярного района и представленной уточненной бюджетной заявки </t>
    </r>
    <r>
      <rPr>
        <b/>
        <sz val="10"/>
        <rFont val="Times New Roman"/>
        <family val="1"/>
        <charset val="204"/>
      </rPr>
      <t xml:space="preserve">увеличиваются </t>
    </r>
    <r>
      <rPr>
        <sz val="10"/>
        <rFont val="Times New Roman"/>
        <family val="1"/>
        <charset val="204"/>
      </rPr>
      <t xml:space="preserve">ассигнования, предусмотренные </t>
    </r>
    <r>
      <rPr>
        <b/>
        <sz val="10"/>
        <rFont val="Times New Roman"/>
        <family val="1"/>
        <charset val="204"/>
      </rPr>
      <t>на подписку общественно-политической газеты Ненецкого автономного округа «Няръяна вындер»</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t>
    </r>
    <r>
      <rPr>
        <b/>
        <sz val="10"/>
        <rFont val="Times New Roman"/>
        <family val="1"/>
        <charset val="204"/>
      </rPr>
      <t xml:space="preserve"> 20,0</t>
    </r>
    <r>
      <rPr>
        <sz val="10"/>
        <rFont val="Times New Roman"/>
        <family val="1"/>
        <charset val="204"/>
      </rPr>
      <t xml:space="preserve"> тыс. руб., на</t>
    </r>
    <r>
      <rPr>
        <b/>
        <sz val="10"/>
        <rFont val="Times New Roman"/>
        <family val="1"/>
        <charset val="204"/>
      </rPr>
      <t xml:space="preserve"> 2026</t>
    </r>
    <r>
      <rPr>
        <sz val="10"/>
        <rFont val="Times New Roman"/>
        <family val="1"/>
        <charset val="204"/>
      </rPr>
      <t xml:space="preserve"> год - </t>
    </r>
    <r>
      <rPr>
        <b/>
        <sz val="10"/>
        <rFont val="Times New Roman"/>
        <family val="1"/>
        <charset val="204"/>
      </rPr>
      <t>22,4</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t>
    </r>
    <r>
      <rPr>
        <b/>
        <sz val="10"/>
        <rFont val="Times New Roman"/>
        <family val="1"/>
        <charset val="204"/>
      </rPr>
      <t xml:space="preserve"> 23,3</t>
    </r>
    <r>
      <rPr>
        <sz val="10"/>
        <rFont val="Times New Roman"/>
        <family val="1"/>
        <charset val="204"/>
      </rPr>
      <t xml:space="preserve"> тыс. руб., в связи с уточнением подписной цены за 1 комплект. 
В рамках исполнения мероприятия в 2025 году планируется проведение подписной кампании на второе полугодие 2025 года и на первое полугодие 2026 года, в 2026 году - на второе полугодие 2026 года и на первое полугодие 2027 года, в 2027 году - на второе полугодие 2027 года и на первое полугодие 2028 года.
С учетом стоимости подписки на ОПГ «НАО «Няръяна вындер» на первое полугодие 2025 года в размере 1234,8 руб. согласно предоставленному коммерческому предложению УФПС НАО и прогнозируемого количества подписчиков 140 человек расходы на оказание услуг по подписке на газету «Няръяна вындер» на 2025 год предусматриваются в сумме 345,7 тыс. руб. На плановый период 2026-2027 годов расходы на подписку предусматриваются для 150 граждан исходя из той же стоимости подписки с применением индекса потребительских цен, на 2026 год расходы составят в сумме 385,3 тыс. руб., на 2027 год - в сумме 400,7 тыс. руб.
</t>
    </r>
  </si>
  <si>
    <t>Совет ЗР</t>
  </si>
  <si>
    <t>041 0103 92.3.00.81010 122</t>
  </si>
  <si>
    <r>
      <t>На основании заключения Контрольно-счетной палаты Заполярного района</t>
    </r>
    <r>
      <rPr>
        <b/>
        <sz val="10"/>
        <rFont val="Times New Roman"/>
        <family val="1"/>
        <charset val="204"/>
      </rPr>
      <t xml:space="preserve"> уменьшаются расходы на содержание Совета ЗР</t>
    </r>
    <r>
      <rPr>
        <sz val="10"/>
        <rFont val="Times New Roman"/>
        <family val="1"/>
        <charset val="204"/>
      </rPr>
      <t xml:space="preserve"> в части расходов на оплату льготного поезда и оплаты за проведение курсов повышения квалификации в общей сумме на </t>
    </r>
    <r>
      <rPr>
        <b/>
        <sz val="10"/>
        <rFont val="Times New Roman"/>
        <family val="1"/>
        <charset val="204"/>
      </rPr>
      <t>2025</t>
    </r>
    <r>
      <rPr>
        <sz val="10"/>
        <rFont val="Times New Roman"/>
        <family val="1"/>
        <charset val="204"/>
      </rPr>
      <t xml:space="preserve"> год </t>
    </r>
    <r>
      <rPr>
        <b/>
        <sz val="10"/>
        <rFont val="Times New Roman"/>
        <family val="1"/>
        <charset val="204"/>
      </rPr>
      <t>266,1</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37,1</t>
    </r>
    <r>
      <rPr>
        <sz val="10"/>
        <rFont val="Times New Roman"/>
        <family val="1"/>
        <charset val="204"/>
      </rPr>
      <t xml:space="preserve"> 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136,5</t>
    </r>
    <r>
      <rPr>
        <sz val="10"/>
        <rFont val="Times New Roman"/>
        <family val="1"/>
        <charset val="204"/>
      </rPr>
      <t xml:space="preserve"> тыс. руб.</t>
    </r>
  </si>
  <si>
    <t>041 0705 92.3.00.81010 244</t>
  </si>
  <si>
    <t>041 0113 98.0.00.81060 244</t>
  </si>
  <si>
    <t>Организация и проведение официальных мероприятий муниципального района "Заполярный район"</t>
  </si>
  <si>
    <r>
      <t xml:space="preserve">На основании письма Совета Заполярного района уменьшаются ассигнования, предусмотренные на проведение официальных мероприятий Заполярного района, в связи с передачей части полномочий Администрации Заполярного района:
- </t>
    </r>
    <r>
      <rPr>
        <b/>
        <sz val="10"/>
        <rFont val="Times New Roman"/>
        <family val="1"/>
        <charset val="204"/>
      </rPr>
      <t>2025</t>
    </r>
    <r>
      <rPr>
        <sz val="10"/>
        <rFont val="Times New Roman"/>
        <family val="1"/>
        <charset val="204"/>
      </rPr>
      <t xml:space="preserve"> год - </t>
    </r>
    <r>
      <rPr>
        <b/>
        <sz val="10"/>
        <rFont val="Times New Roman"/>
        <family val="1"/>
        <charset val="204"/>
      </rPr>
      <t>2 337,3</t>
    </r>
    <r>
      <rPr>
        <sz val="10"/>
        <rFont val="Times New Roman"/>
        <family val="1"/>
        <charset val="204"/>
      </rPr>
      <t xml:space="preserve"> тыс. руб.,
- </t>
    </r>
    <r>
      <rPr>
        <b/>
        <sz val="10"/>
        <rFont val="Times New Roman"/>
        <family val="1"/>
        <charset val="204"/>
      </rPr>
      <t>2026</t>
    </r>
    <r>
      <rPr>
        <sz val="10"/>
        <rFont val="Times New Roman"/>
        <family val="1"/>
        <charset val="204"/>
      </rPr>
      <t xml:space="preserve"> год - </t>
    </r>
    <r>
      <rPr>
        <b/>
        <sz val="10"/>
        <rFont val="Times New Roman"/>
        <family val="1"/>
        <charset val="204"/>
      </rPr>
      <t>2 371,3</t>
    </r>
    <r>
      <rPr>
        <sz val="10"/>
        <rFont val="Times New Roman"/>
        <family val="1"/>
        <charset val="204"/>
      </rPr>
      <t xml:space="preserve"> тыс. руб.,
- </t>
    </r>
    <r>
      <rPr>
        <b/>
        <sz val="10"/>
        <rFont val="Times New Roman"/>
        <family val="1"/>
        <charset val="204"/>
      </rPr>
      <t>2027</t>
    </r>
    <r>
      <rPr>
        <sz val="10"/>
        <rFont val="Times New Roman"/>
        <family val="1"/>
        <charset val="204"/>
      </rPr>
      <t xml:space="preserve"> год - </t>
    </r>
    <r>
      <rPr>
        <b/>
        <sz val="10"/>
        <rFont val="Times New Roman"/>
        <family val="1"/>
        <charset val="204"/>
      </rPr>
      <t>2 422,8</t>
    </r>
    <r>
      <rPr>
        <sz val="10"/>
        <rFont val="Times New Roman"/>
        <family val="1"/>
        <charset val="204"/>
      </rPr>
      <t xml:space="preserve"> тыс. руб.
</t>
    </r>
  </si>
  <si>
    <t>042 0408 98.0.00.81140 813</t>
  </si>
  <si>
    <t>Взнос в уставный фонд МП ЗР "Северная транспортная компания"</t>
  </si>
  <si>
    <t>Глава 12 проекта решения, приложения 6, 7, 8</t>
  </si>
  <si>
    <t>71</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</si>
  <si>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предусматривается увеличение уставного фонда МП ЗР "Северная транспортная компания"</t>
    </r>
    <r>
      <rPr>
        <sz val="10"/>
        <rFont val="Times New Roman"/>
        <family val="1"/>
        <charset val="204"/>
      </rPr>
      <t xml:space="preserve">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 xml:space="preserve">2 927,0 </t>
    </r>
    <r>
      <rPr>
        <sz val="10"/>
        <rFont val="Times New Roman"/>
        <family val="1"/>
        <charset val="204"/>
      </rPr>
      <t xml:space="preserve">тыс. руб. в связи с необходимостью приобретения, поставки и монтажа двигателя внутреннего сгорания.
Судно «Арктика» с 2021 года с момента открытия летней речной навигации интенсивно используется в любое время года для перевозки пассажиров и попутных грузов. Пик эксплуатационного износа приходится на межсезонный период года, на момент становления ледового покрытия или весеннего половодья. Эксплуатация в межсезонные периоды года осуществляется с наиболее высоким износом узлов и деталей судна, что приводит к преждевременным поломкам и износу двигателя в связи с постоянными перегрузками.
В соответствии с актом дефектоскопии (копия прилагается), двигатель внутреннего сгорания не пригоден к проведению ремонта по причине высокой изношенности внутренних узлов, а также по причине отсутствия на рынке запасных частей завода производителя – General Motors. В настоящее время у завода производителя аэролодки «Арктика» имеются в наличии три новых двигателя LS-3. Ввиду невозможности проведения капитального ремонта указанного двигателя Администрацией Заполярного района принято решение о приобретении нового двигателя. 
На основании сводного нормативно-технического документа (Правил) Российского Речного Регистра (далее – РРР), проведение ремонтно-восстановительных работ для восстановления технических характеристик судна, осуществляется только в присутствии представителя РРР с последующим проведением ходовых испытаний.
У МП ЗР «СТК» отсутствует свидетельство о признании предприятия РРР, о возможности выполнять работы в соответствии с правилами РРР.
МП ЗР «СТК» представлены коммерческие предложения на поставку, монтаж нового двигателя от предприятий, имеющих указанные свидетельства. В стоимость приобретения входят работы по его доставке до г. Нарьян-Мар и установке на судне. 
Бухгалтерская отчетность МП ЗР «Северная транспортная компания» за 2023 год утверждена постановлением Администрации Заполярного района от 03.06.202 № 161п. Стоимость чистых активов предприятия по состоянию на 31.12.2023 составила 115 819,0 тыс. руб., а размер уставного фонда с учетом резервного фонда МП ЗР «Северная транспортная компания» - 35 998,0 тыс. руб. Следовательно, уставный фонд предприятия возможно увеличить не более чем на 79 821,0 тыс. руб. 
</t>
    </r>
  </si>
  <si>
    <t>046 0106 93.3.00.99110 121, 129</t>
  </si>
  <si>
    <r>
      <t>На основании письма КСП ЗР в связи с планируемой индексацией с 1 апреля 2025 года в 1,087 раза размеров должностных окладов муниципальных служащих, работников, замещающих должности, не относящиеся к должностям муниципальной службы, и муниципальным должностям</t>
    </r>
    <r>
      <rPr>
        <b/>
        <sz val="10"/>
        <rFont val="Times New Roman"/>
        <family val="1"/>
        <charset val="204"/>
      </rPr>
      <t xml:space="preserve"> увеличиваются </t>
    </r>
    <r>
      <rPr>
        <sz val="10"/>
        <rFont val="Times New Roman"/>
        <family val="1"/>
        <charset val="204"/>
      </rPr>
      <t xml:space="preserve">ассигнования, предусмотренные в районном бюджете </t>
    </r>
    <r>
      <rPr>
        <b/>
        <sz val="10"/>
        <rFont val="Times New Roman"/>
        <family val="1"/>
        <charset val="204"/>
      </rPr>
      <t>за счет иных межбюджетных трансфертов из бюджетов поселений на исполнение переданных полномочий контрольно-счетного органа</t>
    </r>
    <r>
      <rPr>
        <sz val="10"/>
        <rFont val="Times New Roman"/>
        <family val="1"/>
        <charset val="204"/>
      </rPr>
      <t xml:space="preserve"> поселения по осуществлению внешнего муниципального финансового контроля, на оплату труда и начисления на выплаты по оплате труда, на </t>
    </r>
    <r>
      <rPr>
        <b/>
        <sz val="10"/>
        <rFont val="Times New Roman"/>
        <family val="1"/>
        <charset val="204"/>
      </rPr>
      <t>2025</t>
    </r>
    <r>
      <rPr>
        <sz val="10"/>
        <rFont val="Times New Roman"/>
        <family val="1"/>
        <charset val="204"/>
      </rPr>
      <t xml:space="preserve"> год в сумме </t>
    </r>
    <r>
      <rPr>
        <b/>
        <sz val="10"/>
        <rFont val="Times New Roman"/>
        <family val="1"/>
        <charset val="204"/>
      </rPr>
      <t>712,5</t>
    </r>
    <r>
      <rPr>
        <sz val="10"/>
        <rFont val="Times New Roman"/>
        <family val="1"/>
        <charset val="204"/>
      </rPr>
      <t xml:space="preserve"> тыс. руб., на </t>
    </r>
    <r>
      <rPr>
        <b/>
        <sz val="10"/>
        <rFont val="Times New Roman"/>
        <family val="1"/>
        <charset val="204"/>
      </rPr>
      <t>2026</t>
    </r>
    <r>
      <rPr>
        <sz val="10"/>
        <rFont val="Times New Roman"/>
        <family val="1"/>
        <charset val="204"/>
      </rPr>
      <t xml:space="preserve"> год - </t>
    </r>
    <r>
      <rPr>
        <b/>
        <sz val="10"/>
        <rFont val="Times New Roman"/>
        <family val="1"/>
        <charset val="204"/>
      </rPr>
      <t xml:space="preserve">934,8 </t>
    </r>
    <r>
      <rPr>
        <sz val="10"/>
        <rFont val="Times New Roman"/>
        <family val="1"/>
        <charset val="204"/>
      </rPr>
      <t xml:space="preserve">тыс. руб., на </t>
    </r>
    <r>
      <rPr>
        <b/>
        <sz val="10"/>
        <rFont val="Times New Roman"/>
        <family val="1"/>
        <charset val="204"/>
      </rPr>
      <t>2027</t>
    </r>
    <r>
      <rPr>
        <sz val="10"/>
        <rFont val="Times New Roman"/>
        <family val="1"/>
        <charset val="204"/>
      </rPr>
      <t xml:space="preserve"> год - </t>
    </r>
    <r>
      <rPr>
        <b/>
        <sz val="10"/>
        <rFont val="Times New Roman"/>
        <family val="1"/>
        <charset val="204"/>
      </rPr>
      <t>932,9</t>
    </r>
    <r>
      <rPr>
        <sz val="10"/>
        <rFont val="Times New Roman"/>
        <family val="1"/>
        <charset val="204"/>
      </rPr>
      <t xml:space="preserve"> тыс. руб.</t>
    </r>
  </si>
  <si>
    <t>046 0106 93.3.00.99110 244</t>
  </si>
  <si>
    <t>034 0105 95.0.00.51200 244</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</si>
  <si>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</si>
  <si>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01-20-4717/24-0-0</t>
  </si>
  <si>
    <t>В связи с уточнением сумм субвенции из окружного бюджета (за счет средств федерального бюджета) уточняются расходы районного бюджета на 2025 и 2026 годы на составление (изменение) списков кандидатов в присяжные заседатели федеральных судов общей юрисдикции в Российской Федерации</t>
  </si>
  <si>
    <t>042 0502 98.0.00.81150 813</t>
  </si>
  <si>
    <t>Взнос в уставный фонд МП ЗР "Севержилкомсервис"</t>
  </si>
  <si>
    <t>98</t>
  </si>
  <si>
    <t xml:space="preserve">Выделяются ассигнования на 2025 год в сумме 21 764,7 тыс. руб. на увеличение уставного фонда МП ЗР "Севержилкомсервис"
</t>
  </si>
  <si>
    <t xml:space="preserve">Уточнение главного распорядителя средств районного бюджета </t>
  </si>
  <si>
    <t>041 1003 98.0.00.84030 310</t>
  </si>
  <si>
    <t>Выплаты гражданам, которым присвоено звание "Почетный гражданин Заполярного района"</t>
  </si>
  <si>
    <r>
      <t xml:space="preserve">В связи с внесением изменений в решение Совета Заполярного района от 26.11.2015 № 177-р "Об утверждении Положения о наградах и почетных званиях Заполярного района и признании утратившими силу некоторых решений Совета Заполярного района" </t>
    </r>
    <r>
      <rPr>
        <b/>
        <sz val="10"/>
        <rFont val="Times New Roman"/>
        <family val="1"/>
        <charset val="204"/>
      </rPr>
      <t>уточняется ГРБС Заполярного района</t>
    </r>
    <r>
      <rPr>
        <sz val="10"/>
        <rFont val="Times New Roman"/>
        <family val="1"/>
        <charset val="204"/>
      </rPr>
      <t xml:space="preserve"> - переносятся ассигнования на выплаты Почетным гражданам Заполярного района, а также выплату вознаграждений гражданам, награжденным медалями и знаками отличия с Совета Заполярного района на Администрацию Заполярного района </t>
    </r>
  </si>
  <si>
    <t>041 1003 98.0.00.84030 320</t>
  </si>
  <si>
    <t>034 1003 31.0.00.84030 310</t>
  </si>
  <si>
    <t>034 1003 31.0.00.84030 320</t>
  </si>
  <si>
    <t>041 1003 98.0.00.84060 330</t>
  </si>
  <si>
    <t>Единовременное денежное вознаграждение гражданам, награжденным медалью "За заслуги перед Заполярным районом"</t>
  </si>
  <si>
    <t>034 1003 31.0.00.84060 330</t>
  </si>
  <si>
    <t>041 1003 98.0.00.84070 330</t>
  </si>
  <si>
    <t>Единовременное денежное вознаграждение гражданам, награжденным знаком отличия "За достойное воспитание детей"</t>
  </si>
  <si>
    <t>034 1003 31.0.00.84070 330</t>
  </si>
  <si>
    <t>041 1003 98.0.00.84080 330</t>
  </si>
  <si>
    <t>Единовременное денежное вознаграждение гражданам, награжденным знаком отличия "Отцовская слава"</t>
  </si>
  <si>
    <t>034 1003 31.0.00.84080 330</t>
  </si>
  <si>
    <t>041 1003 98.0.00.84090 330</t>
  </si>
  <si>
    <t>Единовременная выплата гражданам, которым присвоено звание "Ветеран Заполярного района"</t>
  </si>
  <si>
    <t>034 1003 31.0.00.84090 330</t>
  </si>
  <si>
    <t>ВСЕГО изменений по доходам</t>
  </si>
  <si>
    <t>Изменения по расходам</t>
  </si>
  <si>
    <t>Условно утвержденные расходы</t>
  </si>
  <si>
    <t>Пункт 2 главы 1 решения, приложения 6, 7, 8</t>
  </si>
  <si>
    <t>ВСЕГО изменений по расходам</t>
  </si>
  <si>
    <t xml:space="preserve">в том числе </t>
  </si>
  <si>
    <t>за счет межбюджетных трансфертов</t>
  </si>
  <si>
    <t xml:space="preserve">за счет средств районного бюджета </t>
  </si>
  <si>
    <t>Изменение дефицита районного бюджета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</si>
</sst>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_р_._-;\-* #,##0.00_р_._-;_-* &quot;-&quot;??_р_._-;_-@_-"/>
    <numFmt numFmtId="166" formatCode="_-* #,##0.0_р_._-;\-* #,##0.0_р_._-;_-* &quot;-&quot;??_р_._-;_-@_-"/>
  </numFmts>
  <fonts count="14" x14ac:knownFonts="1">
    <font>
      <sz val="10"/>
      <name val="Arial Cyr"/>
      <charset val="204"/>
    </font>
    <font>
      <sz val="10"/>
      <name val="Arial Cyr"/>
      <charset val="204"/>
    </font>
    <font>
      <sz val="11"/>
      <name val="Times New Roman"/>
      <family val="1"/>
      <charset val="204"/>
    </font>
    <font>
      <b/>
      <sz val="11"/>
      <name val="Times New Roman"/>
      <family val="1"/>
      <charset val="204"/>
    </font>
    <font>
      <i/>
      <sz val="11"/>
      <name val="Times New Roman"/>
      <family val="1"/>
      <charset val="204"/>
    </font>
    <font>
      <sz val="10"/>
      <name val="Times New Roman"/>
      <family val="1"/>
      <charset val="204"/>
    </font>
    <font>
      <b/>
      <i/>
      <sz val="11"/>
      <name val="Times New Roman"/>
      <family val="1"/>
      <charset val="204"/>
    </font>
    <font>
      <b/>
      <sz val="10"/>
      <name val="Times New Roman"/>
      <family val="1"/>
      <charset val="204"/>
    </font>
    <font>
      <sz val="10"/>
      <name val="Arial"/>
      <family val="2"/>
      <charset val="204"/>
    </font>
    <font>
      <sz val="11"/>
      <color rgb="FF000000"/>
      <name val="Times New Roman"/>
      <family val="1"/>
      <charset val="204"/>
    </font>
    <font>
      <i/>
      <sz val="11"/>
      <color rgb="FF000000"/>
      <name val="Times New Roman"/>
      <family val="1"/>
      <charset val="204"/>
    </font>
    <font>
      <b/>
      <sz val="11"/>
      <color rgb="FFFF0000"/>
      <name val="Times New Roman"/>
      <family val="1"/>
      <charset val="204"/>
    </font>
    <font>
      <sz val="10"/>
      <color theme="1"/>
      <name val="Times New Roman"/>
      <family val="1"/>
      <charset val="204"/>
    </font>
    <font>
      <sz val="8"/>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8" fillId="0" borderId="0"/>
    <xf numFmtId="0" fontId="13" fillId="0" borderId="0"/>
  </cellStyleXfs>
  <cellXfs count="110">
    <xf numFmtId="0" fontId="0" fillId="0" borderId="0" xfId="0"/>
    <xf numFmtId="0" fontId="2" fillId="0" borderId="0" xfId="0" applyFont="1" applyFill="1" applyAlignment="1">
      <alignment wrapText="1"/>
    </xf>
    <xf numFmtId="0" fontId="3" fillId="0" borderId="0" xfId="0" applyFont="1" applyFill="1" applyAlignment="1">
      <alignment horizontal="center" vertical="center" wrapText="1"/>
    </xf>
    <xf numFmtId="0" fontId="2" fillId="0" borderId="0" xfId="0" applyFont="1" applyFill="1" applyAlignment="1">
      <alignment horizontal="left"/>
    </xf>
    <xf numFmtId="0" fontId="2" fillId="0" borderId="0" xfId="0" applyFont="1" applyFill="1"/>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66" fontId="3" fillId="0" borderId="1" xfId="1" applyNumberFormat="1" applyFont="1" applyFill="1" applyBorder="1" applyAlignment="1">
      <alignment vertical="center"/>
    </xf>
    <xf numFmtId="49" fontId="7" fillId="0" borderId="1"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6" fontId="2" fillId="0" borderId="1" xfId="1" applyNumberFormat="1" applyFont="1" applyFill="1" applyBorder="1" applyAlignment="1">
      <alignment vertical="center"/>
    </xf>
    <xf numFmtId="49" fontId="5" fillId="0" borderId="1" xfId="0" applyNumberFormat="1"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2" fillId="0" borderId="1" xfId="2" applyNumberFormat="1" applyFont="1" applyFill="1" applyBorder="1" applyAlignment="1" applyProtection="1">
      <alignment vertical="center" wrapText="1"/>
    </xf>
    <xf numFmtId="164"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164"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164" fontId="2" fillId="0" borderId="1" xfId="0" applyNumberFormat="1" applyFont="1" applyFill="1" applyBorder="1" applyAlignment="1">
      <alignment vertical="center" wrapText="1"/>
    </xf>
    <xf numFmtId="49" fontId="5" fillId="0" borderId="1" xfId="0" applyNumberFormat="1" applyFont="1" applyFill="1" applyBorder="1" applyAlignment="1">
      <alignment vertical="top" wrapText="1"/>
    </xf>
    <xf numFmtId="0" fontId="3" fillId="0" borderId="0" xfId="0" applyFont="1" applyFill="1" applyBorder="1" applyAlignment="1">
      <alignment vertical="center"/>
    </xf>
    <xf numFmtId="0" fontId="3" fillId="0" borderId="0" xfId="0" applyFont="1" applyFill="1" applyAlignment="1">
      <alignment horizontal="left" vertical="center" wrapText="1"/>
    </xf>
    <xf numFmtId="49" fontId="2" fillId="0" borderId="1" xfId="0" applyNumberFormat="1" applyFont="1" applyFill="1" applyBorder="1" applyAlignment="1" applyProtection="1">
      <alignment horizontal="left" wrapText="1"/>
      <protection locked="0"/>
    </xf>
    <xf numFmtId="0" fontId="2" fillId="0" borderId="0" xfId="0" applyFont="1" applyFill="1" applyAlignment="1">
      <alignment horizontal="left" vertical="center" wrapText="1"/>
    </xf>
    <xf numFmtId="0" fontId="5" fillId="0" borderId="1" xfId="0" applyFont="1" applyFill="1" applyBorder="1" applyAlignment="1">
      <alignment vertical="top" wrapText="1"/>
    </xf>
    <xf numFmtId="49" fontId="2"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3"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vertical="center" wrapText="1"/>
    </xf>
    <xf numFmtId="0" fontId="11" fillId="0" borderId="0" xfId="0" applyFont="1" applyFill="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0" fontId="2"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164" fontId="2" fillId="0" borderId="1" xfId="0" applyNumberFormat="1" applyFont="1" applyFill="1" applyBorder="1" applyAlignment="1">
      <alignment horizontal="left" vertical="center" wrapText="1"/>
    </xf>
    <xf numFmtId="164" fontId="2" fillId="0" borderId="1" xfId="0" applyNumberFormat="1" applyFont="1" applyFill="1" applyBorder="1" applyAlignment="1">
      <alignment vertical="center" wrapText="1"/>
    </xf>
    <xf numFmtId="49" fontId="2" fillId="0" borderId="1" xfId="3" applyNumberFormat="1" applyFont="1" applyFill="1" applyBorder="1" applyAlignment="1" applyProtection="1">
      <alignment horizontal="left" vertical="center" wrapText="1"/>
      <protection locked="0"/>
    </xf>
    <xf numFmtId="0" fontId="2" fillId="0" borderId="0" xfId="0" applyFont="1" applyFill="1" applyAlignment="1">
      <alignment horizontal="center" vertical="center" wrapText="1"/>
    </xf>
    <xf numFmtId="164"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right" vertical="center" wrapText="1"/>
    </xf>
    <xf numFmtId="49" fontId="4" fillId="0" borderId="1" xfId="0" applyNumberFormat="1" applyFont="1" applyFill="1" applyBorder="1" applyAlignment="1">
      <alignment horizontal="right" vertical="center" wrapText="1"/>
    </xf>
    <xf numFmtId="0" fontId="3" fillId="0" borderId="0" xfId="0" applyFont="1" applyFill="1" applyAlignment="1">
      <alignment vertical="center"/>
    </xf>
    <xf numFmtId="0" fontId="2"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49" fontId="4" fillId="0" borderId="0" xfId="0" applyNumberFormat="1" applyFont="1" applyFill="1" applyAlignment="1">
      <alignment horizontal="center" vertical="center" wrapText="1"/>
    </xf>
    <xf numFmtId="164" fontId="2"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wrapText="1"/>
    </xf>
    <xf numFmtId="49" fontId="4" fillId="0" borderId="0" xfId="0" applyNumberFormat="1" applyFont="1" applyFill="1" applyAlignment="1">
      <alignment horizontal="center" wrapText="1"/>
    </xf>
    <xf numFmtId="164" fontId="2" fillId="0" borderId="0" xfId="0" applyNumberFormat="1" applyFont="1" applyFill="1" applyAlignment="1">
      <alignment horizontal="center"/>
    </xf>
    <xf numFmtId="49" fontId="5" fillId="0" borderId="0" xfId="0" applyNumberFormat="1" applyFont="1" applyFill="1" applyAlignment="1">
      <alignment horizontal="center" wrapText="1"/>
    </xf>
    <xf numFmtId="3" fontId="4"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left" vertical="center" wrapText="1"/>
    </xf>
    <xf numFmtId="164"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2" fillId="0" borderId="1" xfId="0" applyNumberFormat="1" applyFont="1" applyFill="1" applyBorder="1" applyAlignment="1" applyProtection="1">
      <alignment horizontal="left" vertical="center" wrapText="1"/>
      <protection locked="0"/>
    </xf>
    <xf numFmtId="0" fontId="0" fillId="0" borderId="1" xfId="0"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49" fontId="4"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vertical="center" wrapText="1"/>
      <protection locked="0"/>
    </xf>
    <xf numFmtId="49" fontId="2"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3" fontId="4" fillId="0" borderId="1" xfId="0"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5" fillId="0" borderId="1" xfId="0" applyFont="1" applyFill="1" applyBorder="1" applyAlignment="1">
      <alignment wrapText="1"/>
    </xf>
    <xf numFmtId="49" fontId="2" fillId="0" borderId="1" xfId="0" applyNumberFormat="1" applyFont="1"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horizontal="center" vertical="center" wrapText="1"/>
    </xf>
    <xf numFmtId="49" fontId="4"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cellXfs>
  <cellStyles count="4">
    <cellStyle name="Обычный" xfId="0" builtinId="0"/>
    <cellStyle name="Обычный_Лист1" xfId="2"/>
    <cellStyle name="Обычный_Приложение № 3- расходы"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9;&#1060;/2025%20&#1075;&#1086;&#1076;/&#1055;&#1088;&#1086;&#1077;&#1082;&#1090;%20&#1088;&#1072;&#1081;&#1086;&#1085;&#1085;&#1086;&#1075;&#1086;%20&#1073;&#1102;&#1076;&#1078;&#1077;&#1090;&#1072;_2025%20&#1075;&#1086;&#1076;/&#1059;&#1058;&#1054;&#1063;&#1053;&#1045;&#1053;&#1053;&#1067;&#1049;%20&#1055;&#1056;&#1054;&#1045;&#1050;&#1058;%202025-2027/2_&#1055;&#1086;&#1087;&#1088;&#1072;&#1074;&#1082;&#1080;_202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в.поправки 06.12.2024"/>
      <sheetName val="Поправки 12.12.2024"/>
      <sheetName val="Поправки_СВОД"/>
    </sheetNames>
    <sheetDataSet>
      <sheetData sheetId="0"/>
      <sheetData sheetId="1">
        <row r="57">
          <cell r="G57">
            <v>1.3</v>
          </cell>
          <cell r="H57">
            <v>2.7</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1"/>
  <sheetViews>
    <sheetView tabSelected="1" zoomScaleNormal="100" zoomScaleSheetLayoutView="40" workbookViewId="0">
      <pane ySplit="4" topLeftCell="A192" activePane="bottomLeft" state="frozenSplit"/>
      <selection activeCell="T15" sqref="T15"/>
      <selection pane="bottomLeft" activeCell="C3" sqref="C3:C4"/>
    </sheetView>
  </sheetViews>
  <sheetFormatPr defaultColWidth="8.85546875" defaultRowHeight="15" x14ac:dyDescent="0.25"/>
  <cols>
    <col min="1" max="1" width="21.28515625" style="1" customWidth="1"/>
    <col min="2" max="2" width="18.5703125" style="7" customWidth="1"/>
    <col min="3" max="3" width="42.42578125" style="4" customWidth="1"/>
    <col min="4" max="4" width="14.28515625" style="75" customWidth="1"/>
    <col min="5" max="5" width="10.28515625" style="76" customWidth="1"/>
    <col min="6" max="8" width="16.7109375" style="77" customWidth="1"/>
    <col min="9" max="9" width="90.140625" style="78" customWidth="1"/>
    <col min="10" max="10" width="25.140625" style="3" customWidth="1"/>
    <col min="11" max="11" width="17.7109375" style="4" customWidth="1"/>
    <col min="12" max="253" width="8.85546875" style="4" customWidth="1"/>
    <col min="254" max="16384" width="8.85546875" style="4"/>
  </cols>
  <sheetData>
    <row r="1" spans="1:10" x14ac:dyDescent="0.25">
      <c r="B1" s="2" t="s">
        <v>0</v>
      </c>
      <c r="C1" s="2"/>
      <c r="D1" s="2"/>
      <c r="E1" s="2"/>
      <c r="F1" s="2"/>
      <c r="G1" s="2"/>
      <c r="H1" s="2"/>
      <c r="I1" s="2"/>
    </row>
    <row r="2" spans="1:10" s="8" customFormat="1" x14ac:dyDescent="0.2">
      <c r="A2" s="5"/>
      <c r="B2" s="6"/>
      <c r="C2" s="6"/>
      <c r="D2" s="6"/>
      <c r="E2" s="6"/>
      <c r="F2" s="6"/>
      <c r="G2" s="6"/>
      <c r="H2" s="6"/>
      <c r="I2" s="6"/>
      <c r="J2" s="7"/>
    </row>
    <row r="3" spans="1:10" s="8" customFormat="1" ht="63" customHeight="1" x14ac:dyDescent="0.2">
      <c r="A3" s="9" t="s">
        <v>1</v>
      </c>
      <c r="B3" s="9" t="s">
        <v>2</v>
      </c>
      <c r="C3" s="9" t="s">
        <v>3</v>
      </c>
      <c r="D3" s="9" t="s">
        <v>4</v>
      </c>
      <c r="E3" s="82" t="s">
        <v>5</v>
      </c>
      <c r="F3" s="9" t="s">
        <v>6</v>
      </c>
      <c r="G3" s="9"/>
      <c r="H3" s="9"/>
      <c r="I3" s="10" t="s">
        <v>7</v>
      </c>
      <c r="J3" s="7"/>
    </row>
    <row r="4" spans="1:10" s="12" customFormat="1" ht="63" customHeight="1" x14ac:dyDescent="0.2">
      <c r="A4" s="9"/>
      <c r="B4" s="9"/>
      <c r="C4" s="9"/>
      <c r="D4" s="9"/>
      <c r="E4" s="82"/>
      <c r="F4" s="11" t="s">
        <v>8</v>
      </c>
      <c r="G4" s="11" t="s">
        <v>9</v>
      </c>
      <c r="H4" s="11" t="s">
        <v>10</v>
      </c>
      <c r="I4" s="10"/>
      <c r="J4" s="7"/>
    </row>
    <row r="5" spans="1:10" s="16" customFormat="1" ht="14.45" customHeight="1" x14ac:dyDescent="0.2">
      <c r="A5" s="83" t="s">
        <v>11</v>
      </c>
      <c r="B5" s="83"/>
      <c r="C5" s="83"/>
      <c r="D5" s="83"/>
      <c r="E5" s="29"/>
      <c r="F5" s="13">
        <f t="shared" ref="F5:H5" si="0">SUM(F6:F9)</f>
        <v>165232.70000000001</v>
      </c>
      <c r="G5" s="13">
        <f t="shared" si="0"/>
        <v>131436.30000000002</v>
      </c>
      <c r="H5" s="13">
        <f t="shared" si="0"/>
        <v>14836</v>
      </c>
      <c r="I5" s="14"/>
      <c r="J5" s="15"/>
    </row>
    <row r="6" spans="1:10" s="12" customFormat="1" ht="105" x14ac:dyDescent="0.25">
      <c r="A6" s="17" t="s">
        <v>12</v>
      </c>
      <c r="B6" s="18" t="s">
        <v>13</v>
      </c>
      <c r="C6" s="19" t="s">
        <v>14</v>
      </c>
      <c r="D6" s="20" t="s">
        <v>15</v>
      </c>
      <c r="E6" s="21" t="s">
        <v>16</v>
      </c>
      <c r="F6" s="22">
        <v>35439.800000000003</v>
      </c>
      <c r="G6" s="22"/>
      <c r="H6" s="22"/>
      <c r="I6" s="23" t="s">
        <v>17</v>
      </c>
      <c r="J6" s="3"/>
    </row>
    <row r="7" spans="1:10" s="12" customFormat="1" ht="76.5" x14ac:dyDescent="0.2">
      <c r="A7" s="17" t="s">
        <v>12</v>
      </c>
      <c r="B7" s="24" t="s">
        <v>18</v>
      </c>
      <c r="C7" s="24" t="s">
        <v>19</v>
      </c>
      <c r="D7" s="20" t="s">
        <v>15</v>
      </c>
      <c r="E7" s="21" t="s">
        <v>16</v>
      </c>
      <c r="F7" s="22">
        <v>117178.7</v>
      </c>
      <c r="G7" s="22">
        <v>117178.7</v>
      </c>
      <c r="H7" s="22"/>
      <c r="I7" s="23" t="s">
        <v>20</v>
      </c>
      <c r="J7" s="7"/>
    </row>
    <row r="8" spans="1:10" s="16" customFormat="1" ht="89.25" x14ac:dyDescent="0.25">
      <c r="A8" s="17" t="s">
        <v>12</v>
      </c>
      <c r="B8" s="18" t="s">
        <v>21</v>
      </c>
      <c r="C8" s="19" t="s">
        <v>22</v>
      </c>
      <c r="D8" s="20" t="s">
        <v>15</v>
      </c>
      <c r="E8" s="25" t="s">
        <v>23</v>
      </c>
      <c r="F8" s="22">
        <v>12614.1</v>
      </c>
      <c r="G8" s="22">
        <v>14265.4</v>
      </c>
      <c r="H8" s="22">
        <v>14836</v>
      </c>
      <c r="I8" s="23" t="s">
        <v>24</v>
      </c>
      <c r="J8" s="3"/>
    </row>
    <row r="9" spans="1:10" s="16" customFormat="1" ht="90" x14ac:dyDescent="0.25">
      <c r="A9" s="17" t="s">
        <v>12</v>
      </c>
      <c r="B9" s="18" t="s">
        <v>25</v>
      </c>
      <c r="C9" s="19" t="s">
        <v>26</v>
      </c>
      <c r="D9" s="20" t="s">
        <v>15</v>
      </c>
      <c r="E9" s="21" t="s">
        <v>27</v>
      </c>
      <c r="F9" s="22">
        <v>0.1</v>
      </c>
      <c r="G9" s="22">
        <v>-7.8</v>
      </c>
      <c r="H9" s="22"/>
      <c r="I9" s="23" t="s">
        <v>28</v>
      </c>
      <c r="J9" s="3"/>
    </row>
    <row r="10" spans="1:10" s="16" customFormat="1" x14ac:dyDescent="0.25">
      <c r="A10" s="17"/>
      <c r="B10" s="18"/>
      <c r="C10" s="19"/>
      <c r="D10" s="20"/>
      <c r="E10" s="25"/>
      <c r="F10" s="22"/>
      <c r="G10" s="22"/>
      <c r="H10" s="22"/>
      <c r="I10" s="23"/>
      <c r="J10" s="3"/>
    </row>
    <row r="11" spans="1:10" s="8" customFormat="1" ht="30" customHeight="1" x14ac:dyDescent="0.2">
      <c r="A11" s="83" t="s">
        <v>29</v>
      </c>
      <c r="B11" s="83"/>
      <c r="C11" s="83"/>
      <c r="D11" s="83"/>
      <c r="E11" s="29"/>
      <c r="F11" s="13">
        <f>SUM(F12:F12)</f>
        <v>712.5</v>
      </c>
      <c r="G11" s="13">
        <f>SUM(G12:G12)</f>
        <v>934.79999999999927</v>
      </c>
      <c r="H11" s="13">
        <f>SUM(H12:H12)</f>
        <v>932.89999999999964</v>
      </c>
      <c r="I11" s="26"/>
      <c r="J11" s="7"/>
    </row>
    <row r="12" spans="1:10" s="8" customFormat="1" ht="90" x14ac:dyDescent="0.2">
      <c r="A12" s="18" t="s">
        <v>30</v>
      </c>
      <c r="B12" s="24" t="s">
        <v>31</v>
      </c>
      <c r="C12" s="24" t="s">
        <v>32</v>
      </c>
      <c r="D12" s="20" t="s">
        <v>33</v>
      </c>
      <c r="E12" s="25">
        <v>567</v>
      </c>
      <c r="F12" s="22">
        <f>11990.9-11278.4</f>
        <v>712.5</v>
      </c>
      <c r="G12" s="22">
        <f>11821.8-10887</f>
        <v>934.79999999999927</v>
      </c>
      <c r="H12" s="22">
        <f>12211.3-11278.4</f>
        <v>932.89999999999964</v>
      </c>
      <c r="I12" s="26" t="s">
        <v>34</v>
      </c>
      <c r="J12" s="7"/>
    </row>
    <row r="13" spans="1:10" s="8" customFormat="1" x14ac:dyDescent="0.2">
      <c r="A13" s="19"/>
      <c r="B13" s="18"/>
      <c r="C13" s="27"/>
      <c r="D13" s="11"/>
      <c r="E13" s="25"/>
      <c r="F13" s="22"/>
      <c r="G13" s="22"/>
      <c r="H13" s="22"/>
      <c r="I13" s="26"/>
      <c r="J13" s="7"/>
    </row>
    <row r="14" spans="1:10" s="16" customFormat="1" x14ac:dyDescent="0.2">
      <c r="A14" s="28" t="s">
        <v>35</v>
      </c>
      <c r="B14" s="28"/>
      <c r="C14" s="28"/>
      <c r="D14" s="28"/>
      <c r="E14" s="29"/>
      <c r="F14" s="13">
        <f t="shared" ref="F14:H14" si="1">F19+F29+F56+F76+F82+F51+F98+F112+F87+F15+F107+F119+F149+F124+F130+F142</f>
        <v>359118.70000000007</v>
      </c>
      <c r="G14" s="13">
        <f t="shared" si="1"/>
        <v>203709</v>
      </c>
      <c r="H14" s="13">
        <f t="shared" si="1"/>
        <v>86819.3</v>
      </c>
      <c r="I14" s="26" t="s">
        <v>36</v>
      </c>
      <c r="J14" s="15"/>
    </row>
    <row r="15" spans="1:10" s="16" customFormat="1" ht="30" customHeight="1" x14ac:dyDescent="0.2">
      <c r="A15" s="28" t="s">
        <v>37</v>
      </c>
      <c r="B15" s="28"/>
      <c r="C15" s="28"/>
      <c r="D15" s="28"/>
      <c r="E15" s="29"/>
      <c r="F15" s="13">
        <f>SUM(F16:F17)</f>
        <v>4355.2000000000007</v>
      </c>
      <c r="G15" s="13">
        <f>SUM(G16:G17)</f>
        <v>19156.2</v>
      </c>
      <c r="H15" s="13">
        <f>SUM(H16:H17)</f>
        <v>19156.2</v>
      </c>
      <c r="I15" s="26"/>
      <c r="J15" s="15"/>
    </row>
    <row r="16" spans="1:10" s="12" customFormat="1" ht="61.15" customHeight="1" x14ac:dyDescent="0.2">
      <c r="A16" s="51" t="s">
        <v>38</v>
      </c>
      <c r="B16" s="51" t="s">
        <v>39</v>
      </c>
      <c r="C16" s="51" t="s">
        <v>40</v>
      </c>
      <c r="D16" s="84" t="s">
        <v>41</v>
      </c>
      <c r="E16" s="85" t="s">
        <v>42</v>
      </c>
      <c r="F16" s="22">
        <v>14355.2</v>
      </c>
      <c r="G16" s="22">
        <v>19156.2</v>
      </c>
      <c r="H16" s="22">
        <v>19156.2</v>
      </c>
      <c r="I16" s="86" t="s">
        <v>43</v>
      </c>
      <c r="J16" s="7"/>
    </row>
    <row r="17" spans="1:10" s="12" customFormat="1" ht="61.15" customHeight="1" x14ac:dyDescent="0.2">
      <c r="A17" s="51"/>
      <c r="B17" s="51"/>
      <c r="C17" s="51"/>
      <c r="D17" s="84"/>
      <c r="E17" s="85"/>
      <c r="F17" s="22">
        <v>-10000</v>
      </c>
      <c r="G17" s="22"/>
      <c r="H17" s="22"/>
      <c r="I17" s="86"/>
      <c r="J17" s="7"/>
    </row>
    <row r="18" spans="1:10" s="12" customFormat="1" x14ac:dyDescent="0.2">
      <c r="A18" s="30"/>
      <c r="B18" s="30"/>
      <c r="C18" s="30"/>
      <c r="D18" s="30"/>
      <c r="E18" s="31"/>
      <c r="F18" s="22"/>
      <c r="G18" s="22"/>
      <c r="H18" s="22"/>
      <c r="I18" s="26"/>
      <c r="J18" s="7"/>
    </row>
    <row r="19" spans="1:10" s="16" customFormat="1" ht="30" customHeight="1" x14ac:dyDescent="0.2">
      <c r="A19" s="28" t="s">
        <v>44</v>
      </c>
      <c r="B19" s="28"/>
      <c r="C19" s="28"/>
      <c r="D19" s="28"/>
      <c r="E19" s="29"/>
      <c r="F19" s="13">
        <f>SUM(F20:F27)</f>
        <v>3485.8</v>
      </c>
      <c r="G19" s="13">
        <f>SUM(G20:G27)</f>
        <v>3619.3</v>
      </c>
      <c r="H19" s="13">
        <f>SUM(H20:H27)</f>
        <v>3766.6000000000004</v>
      </c>
      <c r="I19" s="26"/>
      <c r="J19" s="15"/>
    </row>
    <row r="20" spans="1:10" s="12" customFormat="1" ht="30" hidden="1" x14ac:dyDescent="0.2">
      <c r="A20" s="19" t="s">
        <v>45</v>
      </c>
      <c r="B20" s="17" t="s">
        <v>46</v>
      </c>
      <c r="C20" s="87"/>
      <c r="D20" s="32"/>
      <c r="E20" s="33"/>
      <c r="F20" s="22"/>
      <c r="G20" s="22"/>
      <c r="H20" s="22"/>
      <c r="I20" s="26"/>
      <c r="J20" s="7"/>
    </row>
    <row r="21" spans="1:10" s="12" customFormat="1" ht="75" hidden="1" x14ac:dyDescent="0.2">
      <c r="A21" s="19" t="s">
        <v>45</v>
      </c>
      <c r="B21" s="30"/>
      <c r="C21" s="87"/>
      <c r="D21" s="20" t="s">
        <v>47</v>
      </c>
      <c r="E21" s="25"/>
      <c r="F21" s="22"/>
      <c r="G21" s="22"/>
      <c r="H21" s="22"/>
      <c r="I21" s="26"/>
      <c r="J21" s="7"/>
    </row>
    <row r="22" spans="1:10" s="12" customFormat="1" ht="30" hidden="1" x14ac:dyDescent="0.2">
      <c r="A22" s="19" t="s">
        <v>45</v>
      </c>
      <c r="B22" s="30" t="s">
        <v>48</v>
      </c>
      <c r="C22" s="34" t="s">
        <v>49</v>
      </c>
      <c r="D22" s="32" t="s">
        <v>50</v>
      </c>
      <c r="E22" s="25"/>
      <c r="F22" s="22"/>
      <c r="G22" s="22"/>
      <c r="H22" s="22"/>
      <c r="I22" s="26"/>
      <c r="J22" s="7"/>
    </row>
    <row r="23" spans="1:10" s="12" customFormat="1" ht="30" hidden="1" x14ac:dyDescent="0.2">
      <c r="A23" s="19" t="s">
        <v>45</v>
      </c>
      <c r="B23" s="30" t="s">
        <v>51</v>
      </c>
      <c r="C23" s="34" t="s">
        <v>49</v>
      </c>
      <c r="D23" s="32" t="s">
        <v>50</v>
      </c>
      <c r="E23" s="25"/>
      <c r="F23" s="22"/>
      <c r="G23" s="22"/>
      <c r="H23" s="22"/>
      <c r="I23" s="26"/>
      <c r="J23" s="7"/>
    </row>
    <row r="24" spans="1:10" s="12" customFormat="1" ht="76.5" x14ac:dyDescent="0.2">
      <c r="A24" s="19" t="s">
        <v>52</v>
      </c>
      <c r="B24" s="30" t="s">
        <v>53</v>
      </c>
      <c r="C24" s="34" t="s">
        <v>49</v>
      </c>
      <c r="D24" s="32" t="s">
        <v>50</v>
      </c>
      <c r="E24" s="25" t="s">
        <v>54</v>
      </c>
      <c r="F24" s="22">
        <v>11.5</v>
      </c>
      <c r="G24" s="22">
        <v>12</v>
      </c>
      <c r="H24" s="22">
        <v>12.4</v>
      </c>
      <c r="I24" s="26" t="s">
        <v>55</v>
      </c>
      <c r="J24" s="7"/>
    </row>
    <row r="25" spans="1:10" s="12" customFormat="1" ht="140.25" x14ac:dyDescent="0.2">
      <c r="A25" s="19" t="s">
        <v>56</v>
      </c>
      <c r="B25" s="30" t="s">
        <v>57</v>
      </c>
      <c r="C25" s="34" t="s">
        <v>49</v>
      </c>
      <c r="D25" s="32" t="s">
        <v>50</v>
      </c>
      <c r="E25" s="82" t="s">
        <v>58</v>
      </c>
      <c r="F25" s="22">
        <v>15</v>
      </c>
      <c r="G25" s="22">
        <v>15.5</v>
      </c>
      <c r="H25" s="22">
        <v>16.2</v>
      </c>
      <c r="I25" s="26" t="s">
        <v>59</v>
      </c>
      <c r="J25" s="7"/>
    </row>
    <row r="26" spans="1:10" s="12" customFormat="1" ht="117.75" customHeight="1" x14ac:dyDescent="0.2">
      <c r="A26" s="19" t="s">
        <v>56</v>
      </c>
      <c r="B26" s="30" t="s">
        <v>60</v>
      </c>
      <c r="C26" s="34" t="s">
        <v>49</v>
      </c>
      <c r="D26" s="32" t="s">
        <v>50</v>
      </c>
      <c r="E26" s="88"/>
      <c r="F26" s="22">
        <v>-0.2</v>
      </c>
      <c r="G26" s="22">
        <v>-6.1</v>
      </c>
      <c r="H26" s="22">
        <v>-3.8</v>
      </c>
      <c r="I26" s="26" t="s">
        <v>61</v>
      </c>
      <c r="J26" s="7"/>
    </row>
    <row r="27" spans="1:10" s="16" customFormat="1" ht="198.75" customHeight="1" x14ac:dyDescent="0.2">
      <c r="A27" s="35" t="s">
        <v>62</v>
      </c>
      <c r="B27" s="30" t="s">
        <v>63</v>
      </c>
      <c r="C27" s="34" t="s">
        <v>64</v>
      </c>
      <c r="D27" s="32" t="s">
        <v>50</v>
      </c>
      <c r="E27" s="25" t="s">
        <v>65</v>
      </c>
      <c r="F27" s="22">
        <v>3459.5</v>
      </c>
      <c r="G27" s="22">
        <v>3597.9</v>
      </c>
      <c r="H27" s="22">
        <v>3741.8</v>
      </c>
      <c r="I27" s="36" t="s">
        <v>66</v>
      </c>
      <c r="J27" s="37"/>
    </row>
    <row r="28" spans="1:10" s="16" customFormat="1" x14ac:dyDescent="0.2">
      <c r="A28" s="35"/>
      <c r="B28" s="30"/>
      <c r="C28" s="34"/>
      <c r="D28" s="32"/>
      <c r="E28" s="25"/>
      <c r="F28" s="22"/>
      <c r="G28" s="22"/>
      <c r="H28" s="22"/>
      <c r="I28" s="36"/>
      <c r="J28" s="37"/>
    </row>
    <row r="29" spans="1:10" s="16" customFormat="1" ht="45.75" customHeight="1" x14ac:dyDescent="0.2">
      <c r="A29" s="28" t="s">
        <v>67</v>
      </c>
      <c r="B29" s="28"/>
      <c r="C29" s="28"/>
      <c r="D29" s="28"/>
      <c r="E29" s="29"/>
      <c r="F29" s="13">
        <f>SUM(F30:F49)</f>
        <v>46400.600000000006</v>
      </c>
      <c r="G29" s="13">
        <f>SUM(G30:G49)</f>
        <v>28734.6</v>
      </c>
      <c r="H29" s="13">
        <f>SUM(H30:H49)</f>
        <v>29884.1</v>
      </c>
      <c r="I29" s="23"/>
      <c r="J29" s="38"/>
    </row>
    <row r="30" spans="1:10" s="12" customFormat="1" ht="75" x14ac:dyDescent="0.25">
      <c r="A30" s="51" t="s">
        <v>12</v>
      </c>
      <c r="B30" s="30" t="s">
        <v>68</v>
      </c>
      <c r="C30" s="39" t="s">
        <v>22</v>
      </c>
      <c r="D30" s="89" t="s">
        <v>69</v>
      </c>
      <c r="E30" s="82" t="s">
        <v>70</v>
      </c>
      <c r="F30" s="22">
        <v>12614.1</v>
      </c>
      <c r="G30" s="22">
        <v>14265.4</v>
      </c>
      <c r="H30" s="22">
        <v>14836</v>
      </c>
      <c r="I30" s="90" t="s">
        <v>71</v>
      </c>
      <c r="J30" s="40"/>
    </row>
    <row r="31" spans="1:10" s="12" customFormat="1" ht="75" x14ac:dyDescent="0.25">
      <c r="A31" s="51"/>
      <c r="B31" s="30" t="s">
        <v>72</v>
      </c>
      <c r="C31" s="39" t="s">
        <v>73</v>
      </c>
      <c r="D31" s="89"/>
      <c r="E31" s="82"/>
      <c r="F31" s="22">
        <v>12614.1</v>
      </c>
      <c r="G31" s="22">
        <v>14265.4</v>
      </c>
      <c r="H31" s="22">
        <v>14836.1</v>
      </c>
      <c r="I31" s="90"/>
      <c r="J31" s="40"/>
    </row>
    <row r="32" spans="1:10" s="12" customFormat="1" ht="162.75" customHeight="1" x14ac:dyDescent="0.2">
      <c r="A32" s="30" t="s">
        <v>62</v>
      </c>
      <c r="B32" s="30" t="s">
        <v>74</v>
      </c>
      <c r="C32" s="35" t="s">
        <v>75</v>
      </c>
      <c r="D32" s="11" t="s">
        <v>76</v>
      </c>
      <c r="E32" s="25" t="s">
        <v>77</v>
      </c>
      <c r="F32" s="22">
        <v>5650.2</v>
      </c>
      <c r="G32" s="22"/>
      <c r="H32" s="22"/>
      <c r="I32" s="41" t="s">
        <v>78</v>
      </c>
      <c r="J32" s="40"/>
    </row>
    <row r="33" spans="1:10" s="12" customFormat="1" ht="216" customHeight="1" x14ac:dyDescent="0.2">
      <c r="A33" s="42" t="s">
        <v>79</v>
      </c>
      <c r="B33" s="30" t="s">
        <v>80</v>
      </c>
      <c r="C33" s="87" t="s">
        <v>81</v>
      </c>
      <c r="D33" s="32" t="s">
        <v>82</v>
      </c>
      <c r="E33" s="33" t="s">
        <v>83</v>
      </c>
      <c r="F33" s="22">
        <v>2062.3000000000002</v>
      </c>
      <c r="G33" s="22"/>
      <c r="H33" s="22"/>
      <c r="I33" s="26" t="s">
        <v>84</v>
      </c>
      <c r="J33" s="40"/>
    </row>
    <row r="34" spans="1:10" s="12" customFormat="1" ht="352.5" customHeight="1" x14ac:dyDescent="0.2">
      <c r="A34" s="42" t="s">
        <v>79</v>
      </c>
      <c r="B34" s="30" t="s">
        <v>80</v>
      </c>
      <c r="C34" s="87"/>
      <c r="D34" s="32" t="s">
        <v>82</v>
      </c>
      <c r="E34" s="91" t="s">
        <v>85</v>
      </c>
      <c r="F34" s="22">
        <v>-355</v>
      </c>
      <c r="G34" s="22"/>
      <c r="H34" s="22"/>
      <c r="I34" s="26" t="s">
        <v>86</v>
      </c>
      <c r="J34" s="40"/>
    </row>
    <row r="35" spans="1:10" s="12" customFormat="1" ht="344.25" customHeight="1" x14ac:dyDescent="0.2">
      <c r="A35" s="42" t="s">
        <v>87</v>
      </c>
      <c r="B35" s="30" t="s">
        <v>80</v>
      </c>
      <c r="C35" s="87"/>
      <c r="D35" s="32" t="s">
        <v>82</v>
      </c>
      <c r="E35" s="91"/>
      <c r="F35" s="22">
        <v>-1273.8</v>
      </c>
      <c r="G35" s="22"/>
      <c r="H35" s="22"/>
      <c r="I35" s="26" t="s">
        <v>88</v>
      </c>
      <c r="J35" s="40"/>
    </row>
    <row r="36" spans="1:10" s="12" customFormat="1" ht="336" customHeight="1" x14ac:dyDescent="0.2">
      <c r="A36" s="42" t="s">
        <v>89</v>
      </c>
      <c r="B36" s="35" t="s">
        <v>90</v>
      </c>
      <c r="C36" s="87"/>
      <c r="D36" s="32" t="s">
        <v>82</v>
      </c>
      <c r="E36" s="33" t="s">
        <v>91</v>
      </c>
      <c r="F36" s="22">
        <v>5287.2</v>
      </c>
      <c r="G36" s="22"/>
      <c r="H36" s="22"/>
      <c r="I36" s="26" t="s">
        <v>92</v>
      </c>
      <c r="J36" s="40"/>
    </row>
    <row r="37" spans="1:10" s="12" customFormat="1" ht="122.25" customHeight="1" x14ac:dyDescent="0.2">
      <c r="A37" s="42" t="s">
        <v>89</v>
      </c>
      <c r="B37" s="35" t="s">
        <v>90</v>
      </c>
      <c r="C37" s="87"/>
      <c r="D37" s="32" t="s">
        <v>82</v>
      </c>
      <c r="E37" s="33" t="s">
        <v>93</v>
      </c>
      <c r="F37" s="22">
        <v>-1350.1</v>
      </c>
      <c r="G37" s="22"/>
      <c r="H37" s="22"/>
      <c r="I37" s="26" t="s">
        <v>94</v>
      </c>
      <c r="J37" s="40"/>
    </row>
    <row r="38" spans="1:10" s="12" customFormat="1" ht="261.75" customHeight="1" x14ac:dyDescent="0.2">
      <c r="A38" s="42" t="s">
        <v>95</v>
      </c>
      <c r="B38" s="35" t="s">
        <v>90</v>
      </c>
      <c r="C38" s="87"/>
      <c r="D38" s="32" t="s">
        <v>82</v>
      </c>
      <c r="E38" s="33" t="s">
        <v>96</v>
      </c>
      <c r="F38" s="22">
        <v>2832.3</v>
      </c>
      <c r="G38" s="22"/>
      <c r="H38" s="22"/>
      <c r="I38" s="26" t="s">
        <v>97</v>
      </c>
      <c r="J38" s="40"/>
    </row>
    <row r="39" spans="1:10" s="12" customFormat="1" ht="269.25" customHeight="1" x14ac:dyDescent="0.2">
      <c r="A39" s="42" t="s">
        <v>98</v>
      </c>
      <c r="B39" s="35" t="s">
        <v>90</v>
      </c>
      <c r="C39" s="87"/>
      <c r="D39" s="32" t="s">
        <v>82</v>
      </c>
      <c r="E39" s="33" t="s">
        <v>99</v>
      </c>
      <c r="F39" s="22">
        <v>599</v>
      </c>
      <c r="G39" s="22"/>
      <c r="H39" s="22"/>
      <c r="I39" s="26" t="s">
        <v>100</v>
      </c>
      <c r="J39" s="40"/>
    </row>
    <row r="40" spans="1:10" s="12" customFormat="1" ht="263.25" customHeight="1" x14ac:dyDescent="0.2">
      <c r="A40" s="42" t="s">
        <v>98</v>
      </c>
      <c r="B40" s="35" t="s">
        <v>90</v>
      </c>
      <c r="C40" s="87"/>
      <c r="D40" s="32" t="s">
        <v>82</v>
      </c>
      <c r="E40" s="33" t="s">
        <v>101</v>
      </c>
      <c r="F40" s="22">
        <v>2400</v>
      </c>
      <c r="G40" s="22"/>
      <c r="H40" s="22"/>
      <c r="I40" s="26" t="s">
        <v>102</v>
      </c>
      <c r="J40" s="40"/>
    </row>
    <row r="41" spans="1:10" s="12" customFormat="1" ht="261.75" customHeight="1" x14ac:dyDescent="0.2">
      <c r="A41" s="42" t="s">
        <v>98</v>
      </c>
      <c r="B41" s="35" t="s">
        <v>90</v>
      </c>
      <c r="C41" s="87"/>
      <c r="D41" s="32" t="s">
        <v>82</v>
      </c>
      <c r="E41" s="33" t="s">
        <v>103</v>
      </c>
      <c r="F41" s="22">
        <v>766.7</v>
      </c>
      <c r="G41" s="22"/>
      <c r="H41" s="22"/>
      <c r="I41" s="26" t="s">
        <v>104</v>
      </c>
      <c r="J41" s="40"/>
    </row>
    <row r="42" spans="1:10" s="12" customFormat="1" ht="209.25" customHeight="1" x14ac:dyDescent="0.2">
      <c r="A42" s="42" t="s">
        <v>105</v>
      </c>
      <c r="B42" s="35" t="s">
        <v>90</v>
      </c>
      <c r="C42" s="87"/>
      <c r="D42" s="32" t="s">
        <v>82</v>
      </c>
      <c r="E42" s="33" t="s">
        <v>106</v>
      </c>
      <c r="F42" s="22">
        <v>138.1</v>
      </c>
      <c r="G42" s="22"/>
      <c r="H42" s="22"/>
      <c r="I42" s="26" t="s">
        <v>107</v>
      </c>
      <c r="J42" s="40"/>
    </row>
    <row r="43" spans="1:10" s="12" customFormat="1" ht="162.75" customHeight="1" x14ac:dyDescent="0.2">
      <c r="A43" s="42" t="s">
        <v>105</v>
      </c>
      <c r="B43" s="35" t="s">
        <v>90</v>
      </c>
      <c r="C43" s="87"/>
      <c r="D43" s="32" t="s">
        <v>82</v>
      </c>
      <c r="E43" s="33" t="s">
        <v>108</v>
      </c>
      <c r="F43" s="22">
        <v>196</v>
      </c>
      <c r="G43" s="22">
        <v>203.8</v>
      </c>
      <c r="H43" s="22">
        <v>212</v>
      </c>
      <c r="I43" s="26" t="s">
        <v>109</v>
      </c>
      <c r="J43" s="40"/>
    </row>
    <row r="44" spans="1:10" s="12" customFormat="1" ht="222" customHeight="1" x14ac:dyDescent="0.2">
      <c r="A44" s="42" t="s">
        <v>110</v>
      </c>
      <c r="B44" s="35" t="s">
        <v>90</v>
      </c>
      <c r="C44" s="87"/>
      <c r="D44" s="32" t="s">
        <v>82</v>
      </c>
      <c r="E44" s="33" t="s">
        <v>111</v>
      </c>
      <c r="F44" s="22">
        <v>1951.2</v>
      </c>
      <c r="G44" s="22"/>
      <c r="H44" s="22"/>
      <c r="I44" s="26" t="s">
        <v>112</v>
      </c>
      <c r="J44" s="40"/>
    </row>
    <row r="45" spans="1:10" s="12" customFormat="1" ht="191.25" customHeight="1" x14ac:dyDescent="0.2">
      <c r="A45" s="42" t="s">
        <v>113</v>
      </c>
      <c r="B45" s="35" t="s">
        <v>90</v>
      </c>
      <c r="C45" s="87"/>
      <c r="D45" s="32" t="s">
        <v>82</v>
      </c>
      <c r="E45" s="33" t="s">
        <v>114</v>
      </c>
      <c r="F45" s="22">
        <v>878.5</v>
      </c>
      <c r="G45" s="22"/>
      <c r="H45" s="22"/>
      <c r="I45" s="26" t="s">
        <v>115</v>
      </c>
      <c r="J45" s="40"/>
    </row>
    <row r="46" spans="1:10" s="12" customFormat="1" ht="200.25" customHeight="1" x14ac:dyDescent="0.2">
      <c r="A46" s="42" t="s">
        <v>113</v>
      </c>
      <c r="B46" s="35" t="s">
        <v>90</v>
      </c>
      <c r="C46" s="87"/>
      <c r="D46" s="32" t="s">
        <v>82</v>
      </c>
      <c r="E46" s="33" t="s">
        <v>116</v>
      </c>
      <c r="F46" s="22">
        <v>1790</v>
      </c>
      <c r="G46" s="22"/>
      <c r="H46" s="22"/>
      <c r="I46" s="26" t="s">
        <v>117</v>
      </c>
      <c r="J46" s="40"/>
    </row>
    <row r="47" spans="1:10" s="12" customFormat="1" ht="233.25" customHeight="1" x14ac:dyDescent="0.2">
      <c r="A47" s="42" t="s">
        <v>113</v>
      </c>
      <c r="B47" s="35" t="s">
        <v>90</v>
      </c>
      <c r="C47" s="87"/>
      <c r="D47" s="32" t="s">
        <v>82</v>
      </c>
      <c r="E47" s="33" t="s">
        <v>118</v>
      </c>
      <c r="F47" s="22">
        <v>1280</v>
      </c>
      <c r="G47" s="22"/>
      <c r="H47" s="22"/>
      <c r="I47" s="26" t="s">
        <v>119</v>
      </c>
      <c r="J47" s="40"/>
    </row>
    <row r="48" spans="1:10" s="12" customFormat="1" ht="179.25" customHeight="1" x14ac:dyDescent="0.2">
      <c r="A48" s="42" t="s">
        <v>120</v>
      </c>
      <c r="B48" s="35" t="s">
        <v>90</v>
      </c>
      <c r="C48" s="87"/>
      <c r="D48" s="32" t="s">
        <v>82</v>
      </c>
      <c r="E48" s="33" t="s">
        <v>121</v>
      </c>
      <c r="F48" s="22">
        <v>169.8</v>
      </c>
      <c r="G48" s="22"/>
      <c r="H48" s="22"/>
      <c r="I48" s="26" t="s">
        <v>122</v>
      </c>
      <c r="J48" s="40"/>
    </row>
    <row r="49" spans="1:10" s="12" customFormat="1" ht="75" x14ac:dyDescent="0.2">
      <c r="A49" s="42" t="s">
        <v>87</v>
      </c>
      <c r="B49" s="35" t="s">
        <v>90</v>
      </c>
      <c r="C49" s="87"/>
      <c r="D49" s="32" t="s">
        <v>82</v>
      </c>
      <c r="E49" s="33"/>
      <c r="F49" s="22">
        <v>-1850</v>
      </c>
      <c r="G49" s="22"/>
      <c r="H49" s="22"/>
      <c r="I49" s="26" t="s">
        <v>123</v>
      </c>
      <c r="J49" s="40"/>
    </row>
    <row r="50" spans="1:10" s="12" customFormat="1" x14ac:dyDescent="0.2">
      <c r="A50" s="42"/>
      <c r="B50" s="30"/>
      <c r="C50" s="34"/>
      <c r="D50" s="32"/>
      <c r="E50" s="33"/>
      <c r="F50" s="22"/>
      <c r="G50" s="22"/>
      <c r="H50" s="22"/>
      <c r="I50" s="26"/>
      <c r="J50" s="40"/>
    </row>
    <row r="51" spans="1:10" s="16" customFormat="1" ht="30" customHeight="1" x14ac:dyDescent="0.2">
      <c r="A51" s="28" t="s">
        <v>124</v>
      </c>
      <c r="B51" s="28"/>
      <c r="C51" s="28"/>
      <c r="D51" s="28"/>
      <c r="E51" s="29"/>
      <c r="F51" s="13">
        <f>SUM(F52:F54)</f>
        <v>3773.8</v>
      </c>
      <c r="G51" s="13">
        <f>SUM(G52:G54)</f>
        <v>0</v>
      </c>
      <c r="H51" s="13">
        <f>SUM(H52:H54)</f>
        <v>2997.4</v>
      </c>
      <c r="I51" s="23"/>
      <c r="J51" s="38"/>
    </row>
    <row r="52" spans="1:10" s="16" customFormat="1" ht="178.5" customHeight="1" x14ac:dyDescent="0.2">
      <c r="A52" s="19" t="s">
        <v>125</v>
      </c>
      <c r="B52" s="42" t="s">
        <v>126</v>
      </c>
      <c r="C52" s="92" t="s">
        <v>127</v>
      </c>
      <c r="D52" s="11" t="s">
        <v>128</v>
      </c>
      <c r="E52" s="33" t="s">
        <v>129</v>
      </c>
      <c r="F52" s="22">
        <v>2644.8</v>
      </c>
      <c r="G52" s="22"/>
      <c r="H52" s="22"/>
      <c r="I52" s="26" t="s">
        <v>130</v>
      </c>
      <c r="J52" s="40"/>
    </row>
    <row r="53" spans="1:10" s="16" customFormat="1" ht="375" customHeight="1" x14ac:dyDescent="0.2">
      <c r="A53" s="19" t="s">
        <v>131</v>
      </c>
      <c r="B53" s="42" t="s">
        <v>132</v>
      </c>
      <c r="C53" s="93" t="s">
        <v>133</v>
      </c>
      <c r="D53" s="32" t="s">
        <v>82</v>
      </c>
      <c r="E53" s="33" t="s">
        <v>134</v>
      </c>
      <c r="F53" s="22">
        <v>1129</v>
      </c>
      <c r="G53" s="22"/>
      <c r="H53" s="22"/>
      <c r="I53" s="41" t="s">
        <v>135</v>
      </c>
      <c r="J53" s="40"/>
    </row>
    <row r="54" spans="1:10" s="16" customFormat="1" ht="184.5" customHeight="1" x14ac:dyDescent="0.2">
      <c r="A54" s="19" t="s">
        <v>136</v>
      </c>
      <c r="B54" s="42" t="s">
        <v>132</v>
      </c>
      <c r="C54" s="93"/>
      <c r="D54" s="32" t="s">
        <v>82</v>
      </c>
      <c r="E54" s="33" t="s">
        <v>137</v>
      </c>
      <c r="F54" s="22"/>
      <c r="G54" s="22"/>
      <c r="H54" s="22">
        <v>2997.4</v>
      </c>
      <c r="I54" s="41" t="s">
        <v>138</v>
      </c>
      <c r="J54" s="40"/>
    </row>
    <row r="55" spans="1:10" s="16" customFormat="1" x14ac:dyDescent="0.2">
      <c r="A55" s="19"/>
      <c r="B55" s="42"/>
      <c r="C55" s="48"/>
      <c r="D55" s="32"/>
      <c r="E55" s="33"/>
      <c r="F55" s="22"/>
      <c r="G55" s="22"/>
      <c r="H55" s="22"/>
      <c r="I55" s="43"/>
      <c r="J55" s="40"/>
    </row>
    <row r="56" spans="1:10" s="16" customFormat="1" ht="44.25" customHeight="1" x14ac:dyDescent="0.2">
      <c r="A56" s="94" t="s">
        <v>139</v>
      </c>
      <c r="B56" s="94"/>
      <c r="C56" s="94"/>
      <c r="D56" s="44"/>
      <c r="E56" s="45"/>
      <c r="F56" s="13">
        <f t="shared" ref="F56:H56" si="2">SUM(F57:F73)</f>
        <v>76946.399999999994</v>
      </c>
      <c r="G56" s="13">
        <f t="shared" si="2"/>
        <v>0</v>
      </c>
      <c r="H56" s="13">
        <f t="shared" si="2"/>
        <v>0</v>
      </c>
      <c r="I56" s="46"/>
      <c r="J56" s="38"/>
    </row>
    <row r="57" spans="1:10" s="16" customFormat="1" ht="120" hidden="1" x14ac:dyDescent="0.2">
      <c r="A57" s="18" t="s">
        <v>62</v>
      </c>
      <c r="B57" s="17" t="s">
        <v>140</v>
      </c>
      <c r="C57" s="17" t="s">
        <v>141</v>
      </c>
      <c r="D57" s="95" t="s">
        <v>142</v>
      </c>
      <c r="E57" s="91"/>
      <c r="F57" s="22"/>
      <c r="G57" s="22"/>
      <c r="H57" s="22"/>
      <c r="I57" s="96"/>
      <c r="J57" s="38"/>
    </row>
    <row r="58" spans="1:10" s="16" customFormat="1" ht="75" hidden="1" x14ac:dyDescent="0.2">
      <c r="A58" s="18" t="s">
        <v>62</v>
      </c>
      <c r="B58" s="17" t="s">
        <v>143</v>
      </c>
      <c r="C58" s="17" t="s">
        <v>144</v>
      </c>
      <c r="D58" s="95"/>
      <c r="E58" s="91"/>
      <c r="F58" s="22"/>
      <c r="G58" s="22"/>
      <c r="H58" s="22"/>
      <c r="I58" s="96"/>
      <c r="J58" s="38"/>
    </row>
    <row r="59" spans="1:10" s="16" customFormat="1" ht="89.25" x14ac:dyDescent="0.2">
      <c r="A59" s="18" t="s">
        <v>62</v>
      </c>
      <c r="B59" s="42" t="s">
        <v>145</v>
      </c>
      <c r="C59" s="97" t="s">
        <v>146</v>
      </c>
      <c r="D59" s="32" t="s">
        <v>50</v>
      </c>
      <c r="E59" s="33" t="s">
        <v>147</v>
      </c>
      <c r="F59" s="22">
        <v>24</v>
      </c>
      <c r="G59" s="22"/>
      <c r="H59" s="22"/>
      <c r="I59" s="41" t="s">
        <v>148</v>
      </c>
      <c r="J59" s="7"/>
    </row>
    <row r="60" spans="1:10" s="16" customFormat="1" ht="96.75" customHeight="1" x14ac:dyDescent="0.2">
      <c r="A60" s="18" t="s">
        <v>62</v>
      </c>
      <c r="B60" s="42" t="s">
        <v>149</v>
      </c>
      <c r="C60" s="97"/>
      <c r="D60" s="32" t="s">
        <v>142</v>
      </c>
      <c r="E60" s="33" t="s">
        <v>150</v>
      </c>
      <c r="F60" s="22">
        <v>8344.2000000000007</v>
      </c>
      <c r="G60" s="22"/>
      <c r="H60" s="22"/>
      <c r="I60" s="41" t="s">
        <v>151</v>
      </c>
      <c r="J60" s="38"/>
    </row>
    <row r="61" spans="1:10" s="16" customFormat="1" ht="408.75" customHeight="1" x14ac:dyDescent="0.2">
      <c r="A61" s="18" t="s">
        <v>62</v>
      </c>
      <c r="B61" s="42" t="s">
        <v>149</v>
      </c>
      <c r="C61" s="97"/>
      <c r="D61" s="32" t="s">
        <v>142</v>
      </c>
      <c r="E61" s="33" t="s">
        <v>152</v>
      </c>
      <c r="F61" s="22">
        <v>23018</v>
      </c>
      <c r="G61" s="22"/>
      <c r="H61" s="22"/>
      <c r="I61" s="26" t="s">
        <v>153</v>
      </c>
      <c r="J61" s="38"/>
    </row>
    <row r="62" spans="1:10" s="16" customFormat="1" ht="76.5" x14ac:dyDescent="0.2">
      <c r="A62" s="19" t="s">
        <v>154</v>
      </c>
      <c r="B62" s="42" t="s">
        <v>155</v>
      </c>
      <c r="C62" s="93" t="s">
        <v>156</v>
      </c>
      <c r="D62" s="32" t="s">
        <v>157</v>
      </c>
      <c r="E62" s="33" t="s">
        <v>158</v>
      </c>
      <c r="F62" s="22">
        <v>0</v>
      </c>
      <c r="G62" s="22"/>
      <c r="H62" s="22"/>
      <c r="I62" s="26" t="s">
        <v>159</v>
      </c>
      <c r="J62" s="38"/>
    </row>
    <row r="63" spans="1:10" s="16" customFormat="1" ht="221.25" customHeight="1" x14ac:dyDescent="0.2">
      <c r="A63" s="19" t="s">
        <v>105</v>
      </c>
      <c r="B63" s="42" t="s">
        <v>155</v>
      </c>
      <c r="C63" s="93"/>
      <c r="D63" s="32" t="s">
        <v>160</v>
      </c>
      <c r="E63" s="33" t="s">
        <v>161</v>
      </c>
      <c r="F63" s="22">
        <v>1015.4</v>
      </c>
      <c r="G63" s="22"/>
      <c r="H63" s="22"/>
      <c r="I63" s="26" t="s">
        <v>162</v>
      </c>
      <c r="J63" s="38"/>
    </row>
    <row r="64" spans="1:10" s="16" customFormat="1" ht="219" customHeight="1" x14ac:dyDescent="0.2">
      <c r="A64" s="19" t="s">
        <v>163</v>
      </c>
      <c r="B64" s="42" t="s">
        <v>155</v>
      </c>
      <c r="C64" s="93"/>
      <c r="D64" s="32" t="s">
        <v>160</v>
      </c>
      <c r="E64" s="33" t="s">
        <v>164</v>
      </c>
      <c r="F64" s="22">
        <v>10368.9</v>
      </c>
      <c r="G64" s="22"/>
      <c r="H64" s="22"/>
      <c r="I64" s="26" t="s">
        <v>165</v>
      </c>
      <c r="J64" s="38"/>
    </row>
    <row r="65" spans="1:10" s="16" customFormat="1" ht="408.75" customHeight="1" x14ac:dyDescent="0.2">
      <c r="A65" s="19" t="s">
        <v>166</v>
      </c>
      <c r="B65" s="42" t="s">
        <v>155</v>
      </c>
      <c r="C65" s="93"/>
      <c r="D65" s="32" t="s">
        <v>82</v>
      </c>
      <c r="E65" s="33" t="s">
        <v>167</v>
      </c>
      <c r="F65" s="22">
        <v>14212.7</v>
      </c>
      <c r="G65" s="22"/>
      <c r="H65" s="22"/>
      <c r="I65" s="43" t="s">
        <v>168</v>
      </c>
      <c r="J65" s="47"/>
    </row>
    <row r="66" spans="1:10" s="16" customFormat="1" ht="351.75" customHeight="1" x14ac:dyDescent="0.2">
      <c r="A66" s="19" t="s">
        <v>169</v>
      </c>
      <c r="B66" s="42" t="s">
        <v>155</v>
      </c>
      <c r="C66" s="93"/>
      <c r="D66" s="32" t="s">
        <v>82</v>
      </c>
      <c r="E66" s="33" t="s">
        <v>170</v>
      </c>
      <c r="F66" s="22">
        <v>5193.8999999999996</v>
      </c>
      <c r="G66" s="22"/>
      <c r="H66" s="22"/>
      <c r="I66" s="43" t="s">
        <v>171</v>
      </c>
      <c r="J66" s="38"/>
    </row>
    <row r="67" spans="1:10" s="16" customFormat="1" ht="251.25" customHeight="1" x14ac:dyDescent="0.2">
      <c r="A67" s="18" t="s">
        <v>163</v>
      </c>
      <c r="B67" s="42" t="s">
        <v>155</v>
      </c>
      <c r="C67" s="97" t="s">
        <v>156</v>
      </c>
      <c r="D67" s="32" t="s">
        <v>172</v>
      </c>
      <c r="E67" s="33" t="s">
        <v>173</v>
      </c>
      <c r="F67" s="22">
        <v>4708.8</v>
      </c>
      <c r="G67" s="22"/>
      <c r="H67" s="22"/>
      <c r="I67" s="26" t="s">
        <v>174</v>
      </c>
      <c r="J67" s="38" t="s">
        <v>36</v>
      </c>
    </row>
    <row r="68" spans="1:10" s="16" customFormat="1" ht="172.5" customHeight="1" x14ac:dyDescent="0.2">
      <c r="A68" s="18" t="s">
        <v>136</v>
      </c>
      <c r="B68" s="42" t="s">
        <v>155</v>
      </c>
      <c r="C68" s="97"/>
      <c r="D68" s="32" t="s">
        <v>172</v>
      </c>
      <c r="E68" s="33" t="s">
        <v>175</v>
      </c>
      <c r="F68" s="22">
        <v>3288.6</v>
      </c>
      <c r="G68" s="22"/>
      <c r="H68" s="22"/>
      <c r="I68" s="26" t="s">
        <v>176</v>
      </c>
      <c r="J68" s="38"/>
    </row>
    <row r="69" spans="1:10" s="16" customFormat="1" ht="45" x14ac:dyDescent="0.2">
      <c r="A69" s="18" t="s">
        <v>177</v>
      </c>
      <c r="B69" s="42" t="s">
        <v>155</v>
      </c>
      <c r="C69" s="97"/>
      <c r="D69" s="32" t="s">
        <v>172</v>
      </c>
      <c r="E69" s="33" t="s">
        <v>178</v>
      </c>
      <c r="F69" s="22">
        <f>-4708.8-3288.6</f>
        <v>-7997.4</v>
      </c>
      <c r="G69" s="22"/>
      <c r="H69" s="22"/>
      <c r="I69" s="26"/>
      <c r="J69" s="38"/>
    </row>
    <row r="70" spans="1:10" s="16" customFormat="1" ht="222.75" customHeight="1" x14ac:dyDescent="0.2">
      <c r="A70" s="18" t="s">
        <v>113</v>
      </c>
      <c r="B70" s="42" t="s">
        <v>155</v>
      </c>
      <c r="C70" s="97"/>
      <c r="D70" s="32" t="s">
        <v>160</v>
      </c>
      <c r="E70" s="91" t="s">
        <v>179</v>
      </c>
      <c r="F70" s="22">
        <v>1085</v>
      </c>
      <c r="G70" s="22"/>
      <c r="H70" s="22"/>
      <c r="I70" s="26" t="s">
        <v>180</v>
      </c>
      <c r="J70" s="38"/>
    </row>
    <row r="71" spans="1:10" s="16" customFormat="1" ht="218.25" customHeight="1" x14ac:dyDescent="0.2">
      <c r="A71" s="18" t="s">
        <v>163</v>
      </c>
      <c r="B71" s="42" t="s">
        <v>155</v>
      </c>
      <c r="C71" s="97"/>
      <c r="D71" s="32" t="s">
        <v>160</v>
      </c>
      <c r="E71" s="91"/>
      <c r="F71" s="22">
        <v>1278.5999999999999</v>
      </c>
      <c r="G71" s="22"/>
      <c r="H71" s="22"/>
      <c r="I71" s="26" t="s">
        <v>181</v>
      </c>
      <c r="J71" s="38"/>
    </row>
    <row r="72" spans="1:10" s="16" customFormat="1" ht="75" x14ac:dyDescent="0.2">
      <c r="A72" s="18" t="s">
        <v>182</v>
      </c>
      <c r="B72" s="42" t="s">
        <v>155</v>
      </c>
      <c r="C72" s="97"/>
      <c r="D72" s="32" t="s">
        <v>160</v>
      </c>
      <c r="E72" s="33" t="s">
        <v>183</v>
      </c>
      <c r="F72" s="22">
        <v>10934</v>
      </c>
      <c r="G72" s="22"/>
      <c r="H72" s="22"/>
      <c r="I72" s="26" t="s">
        <v>184</v>
      </c>
      <c r="J72" s="38"/>
    </row>
    <row r="73" spans="1:10" s="16" customFormat="1" ht="345" customHeight="1" x14ac:dyDescent="0.2">
      <c r="A73" s="18" t="s">
        <v>185</v>
      </c>
      <c r="B73" s="42" t="s">
        <v>186</v>
      </c>
      <c r="C73" s="97"/>
      <c r="D73" s="32" t="s">
        <v>82</v>
      </c>
      <c r="E73" s="33" t="s">
        <v>187</v>
      </c>
      <c r="F73" s="22">
        <v>1471.7</v>
      </c>
      <c r="G73" s="22"/>
      <c r="H73" s="22"/>
      <c r="I73" s="26" t="s">
        <v>188</v>
      </c>
      <c r="J73" s="38"/>
    </row>
    <row r="74" spans="1:10" s="16" customFormat="1" ht="215.25" customHeight="1" x14ac:dyDescent="0.2">
      <c r="A74" s="18"/>
      <c r="B74" s="42"/>
      <c r="C74" s="18"/>
      <c r="D74" s="32"/>
      <c r="E74" s="33"/>
      <c r="F74" s="22"/>
      <c r="G74" s="22"/>
      <c r="H74" s="22"/>
      <c r="I74" s="26" t="s">
        <v>189</v>
      </c>
      <c r="J74" s="38"/>
    </row>
    <row r="75" spans="1:10" s="16" customFormat="1" x14ac:dyDescent="0.2">
      <c r="A75" s="18"/>
      <c r="B75" s="42"/>
      <c r="C75" s="48"/>
      <c r="D75" s="32"/>
      <c r="E75" s="33"/>
      <c r="F75" s="22"/>
      <c r="G75" s="22"/>
      <c r="H75" s="22"/>
      <c r="I75" s="23"/>
      <c r="J75" s="49"/>
    </row>
    <row r="76" spans="1:10" s="16" customFormat="1" ht="30" customHeight="1" x14ac:dyDescent="0.2">
      <c r="A76" s="28" t="s">
        <v>190</v>
      </c>
      <c r="B76" s="28"/>
      <c r="C76" s="28"/>
      <c r="D76" s="28"/>
      <c r="E76" s="29"/>
      <c r="F76" s="13">
        <f>SUM(F77:F80)</f>
        <v>-47493</v>
      </c>
      <c r="G76" s="13">
        <f>SUM(G77:G80)</f>
        <v>-161.69999999999999</v>
      </c>
      <c r="H76" s="13">
        <f>SUM(H77:H80)</f>
        <v>-168.2</v>
      </c>
      <c r="I76" s="23"/>
      <c r="J76" s="38"/>
    </row>
    <row r="77" spans="1:10" s="12" customFormat="1" ht="372.75" customHeight="1" x14ac:dyDescent="0.2">
      <c r="A77" s="35" t="s">
        <v>62</v>
      </c>
      <c r="B77" s="30" t="s">
        <v>191</v>
      </c>
      <c r="C77" s="30" t="s">
        <v>192</v>
      </c>
      <c r="D77" s="11" t="s">
        <v>50</v>
      </c>
      <c r="E77" s="25" t="s">
        <v>193</v>
      </c>
      <c r="F77" s="22">
        <v>2290</v>
      </c>
      <c r="G77" s="22"/>
      <c r="H77" s="22"/>
      <c r="I77" s="36" t="s">
        <v>194</v>
      </c>
      <c r="J77" s="40"/>
    </row>
    <row r="78" spans="1:10" s="12" customFormat="1" ht="75" x14ac:dyDescent="0.2">
      <c r="A78" s="18" t="s">
        <v>177</v>
      </c>
      <c r="B78" s="35" t="s">
        <v>195</v>
      </c>
      <c r="C78" s="35" t="s">
        <v>196</v>
      </c>
      <c r="D78" s="32" t="s">
        <v>82</v>
      </c>
      <c r="E78" s="79">
        <v>94</v>
      </c>
      <c r="F78" s="22">
        <v>-50000</v>
      </c>
      <c r="G78" s="22"/>
      <c r="H78" s="22"/>
      <c r="I78" s="80" t="s">
        <v>197</v>
      </c>
      <c r="J78" s="40"/>
    </row>
    <row r="79" spans="1:10" s="12" customFormat="1" ht="159.75" customHeight="1" x14ac:dyDescent="0.2">
      <c r="A79" s="18" t="s">
        <v>198</v>
      </c>
      <c r="B79" s="35" t="s">
        <v>195</v>
      </c>
      <c r="C79" s="51" t="s">
        <v>199</v>
      </c>
      <c r="D79" s="32" t="s">
        <v>82</v>
      </c>
      <c r="E79" s="25" t="s">
        <v>200</v>
      </c>
      <c r="F79" s="22">
        <v>372.5</v>
      </c>
      <c r="G79" s="22"/>
      <c r="H79" s="22"/>
      <c r="I79" s="50" t="s">
        <v>201</v>
      </c>
      <c r="J79" s="40"/>
    </row>
    <row r="80" spans="1:10" s="16" customFormat="1" ht="97.5" customHeight="1" x14ac:dyDescent="0.2">
      <c r="A80" s="18" t="s">
        <v>79</v>
      </c>
      <c r="B80" s="35" t="s">
        <v>195</v>
      </c>
      <c r="C80" s="51"/>
      <c r="D80" s="32" t="s">
        <v>82</v>
      </c>
      <c r="E80" s="33" t="s">
        <v>202</v>
      </c>
      <c r="F80" s="22">
        <v>-155.5</v>
      </c>
      <c r="G80" s="22">
        <v>-161.69999999999999</v>
      </c>
      <c r="H80" s="22">
        <v>-168.2</v>
      </c>
      <c r="I80" s="26" t="s">
        <v>203</v>
      </c>
      <c r="J80" s="38"/>
    </row>
    <row r="81" spans="1:10" s="16" customFormat="1" x14ac:dyDescent="0.2">
      <c r="A81" s="18"/>
      <c r="B81" s="35"/>
      <c r="C81" s="35"/>
      <c r="D81" s="32"/>
      <c r="E81" s="33"/>
      <c r="F81" s="22"/>
      <c r="G81" s="22"/>
      <c r="H81" s="22"/>
      <c r="I81" s="50"/>
      <c r="J81" s="38"/>
    </row>
    <row r="82" spans="1:10" s="16" customFormat="1" ht="30" customHeight="1" x14ac:dyDescent="0.2">
      <c r="A82" s="28" t="s">
        <v>204</v>
      </c>
      <c r="B82" s="28"/>
      <c r="C82" s="28"/>
      <c r="D82" s="28"/>
      <c r="E82" s="29"/>
      <c r="F82" s="13">
        <f>SUM(F83:F85)</f>
        <v>127771.1</v>
      </c>
      <c r="G82" s="13">
        <f>SUM(G83:G85)</f>
        <v>121219.3</v>
      </c>
      <c r="H82" s="13">
        <f>SUM(H83:H85)</f>
        <v>0</v>
      </c>
      <c r="I82" s="46"/>
      <c r="J82" s="38"/>
    </row>
    <row r="83" spans="1:10" s="12" customFormat="1" ht="302.25" customHeight="1" x14ac:dyDescent="0.2">
      <c r="A83" s="35" t="s">
        <v>125</v>
      </c>
      <c r="B83" s="30" t="s">
        <v>205</v>
      </c>
      <c r="C83" s="30" t="s">
        <v>206</v>
      </c>
      <c r="D83" s="11" t="s">
        <v>207</v>
      </c>
      <c r="E83" s="25" t="s">
        <v>208</v>
      </c>
      <c r="F83" s="22">
        <v>121219.3</v>
      </c>
      <c r="G83" s="22">
        <v>121219.3</v>
      </c>
      <c r="H83" s="22"/>
      <c r="I83" s="26" t="s">
        <v>209</v>
      </c>
      <c r="J83" s="40"/>
    </row>
    <row r="84" spans="1:10" s="16" customFormat="1" ht="106.5" customHeight="1" x14ac:dyDescent="0.2">
      <c r="A84" s="35" t="s">
        <v>62</v>
      </c>
      <c r="B84" s="30" t="s">
        <v>210</v>
      </c>
      <c r="C84" s="51" t="s">
        <v>211</v>
      </c>
      <c r="D84" s="11" t="s">
        <v>50</v>
      </c>
      <c r="E84" s="25" t="s">
        <v>212</v>
      </c>
      <c r="F84" s="22">
        <v>51.8</v>
      </c>
      <c r="G84" s="22"/>
      <c r="H84" s="22"/>
      <c r="I84" s="26" t="s">
        <v>213</v>
      </c>
      <c r="J84" s="38"/>
    </row>
    <row r="85" spans="1:10" s="12" customFormat="1" ht="264.75" customHeight="1" x14ac:dyDescent="0.2">
      <c r="A85" s="35" t="s">
        <v>62</v>
      </c>
      <c r="B85" s="30" t="s">
        <v>214</v>
      </c>
      <c r="C85" s="51"/>
      <c r="D85" s="11" t="s">
        <v>142</v>
      </c>
      <c r="E85" s="25" t="s">
        <v>215</v>
      </c>
      <c r="F85" s="22">
        <v>6500</v>
      </c>
      <c r="G85" s="22"/>
      <c r="H85" s="22"/>
      <c r="I85" s="43" t="s">
        <v>216</v>
      </c>
      <c r="J85" s="40"/>
    </row>
    <row r="86" spans="1:10" s="12" customFormat="1" x14ac:dyDescent="0.2">
      <c r="A86" s="42"/>
      <c r="B86" s="30"/>
      <c r="C86" s="35"/>
      <c r="D86" s="11"/>
      <c r="E86" s="25"/>
      <c r="F86" s="22"/>
      <c r="G86" s="22"/>
      <c r="H86" s="22"/>
      <c r="I86" s="26"/>
      <c r="J86" s="40"/>
    </row>
    <row r="87" spans="1:10" s="16" customFormat="1" ht="29.25" customHeight="1" x14ac:dyDescent="0.2">
      <c r="A87" s="28" t="s">
        <v>217</v>
      </c>
      <c r="B87" s="28"/>
      <c r="C87" s="28"/>
      <c r="D87" s="28"/>
      <c r="E87" s="29"/>
      <c r="F87" s="13">
        <f>SUM(F88:F96)</f>
        <v>6547.6999999999989</v>
      </c>
      <c r="G87" s="13">
        <f>SUM(G88:G96)</f>
        <v>0</v>
      </c>
      <c r="H87" s="13">
        <f>SUM(H88:H96)</f>
        <v>0</v>
      </c>
      <c r="I87" s="46"/>
      <c r="J87" s="38"/>
    </row>
    <row r="88" spans="1:10" s="12" customFormat="1" ht="408.75" customHeight="1" x14ac:dyDescent="0.2">
      <c r="A88" s="42" t="s">
        <v>218</v>
      </c>
      <c r="B88" s="30" t="s">
        <v>219</v>
      </c>
      <c r="C88" s="51" t="s">
        <v>220</v>
      </c>
      <c r="D88" s="11" t="s">
        <v>50</v>
      </c>
      <c r="E88" s="25">
        <v>47</v>
      </c>
      <c r="F88" s="22">
        <v>1030.4000000000001</v>
      </c>
      <c r="G88" s="22"/>
      <c r="H88" s="22"/>
      <c r="I88" s="26" t="s">
        <v>221</v>
      </c>
      <c r="J88" s="40"/>
    </row>
    <row r="89" spans="1:10" s="12" customFormat="1" ht="354.75" customHeight="1" x14ac:dyDescent="0.2">
      <c r="A89" s="19" t="s">
        <v>218</v>
      </c>
      <c r="B89" s="30" t="s">
        <v>222</v>
      </c>
      <c r="C89" s="51"/>
      <c r="D89" s="11" t="s">
        <v>50</v>
      </c>
      <c r="E89" s="79">
        <v>97</v>
      </c>
      <c r="F89" s="22">
        <v>450</v>
      </c>
      <c r="G89" s="22"/>
      <c r="H89" s="22"/>
      <c r="I89" s="26" t="s">
        <v>223</v>
      </c>
      <c r="J89" s="40"/>
    </row>
    <row r="90" spans="1:10" s="12" customFormat="1" ht="320.25" customHeight="1" x14ac:dyDescent="0.2">
      <c r="A90" s="42" t="s">
        <v>125</v>
      </c>
      <c r="B90" s="30" t="s">
        <v>224</v>
      </c>
      <c r="C90" s="51"/>
      <c r="D90" s="11" t="s">
        <v>128</v>
      </c>
      <c r="E90" s="25" t="s">
        <v>225</v>
      </c>
      <c r="F90" s="22">
        <v>3447.7</v>
      </c>
      <c r="G90" s="22"/>
      <c r="H90" s="22"/>
      <c r="I90" s="98" t="s">
        <v>226</v>
      </c>
      <c r="J90" s="40"/>
    </row>
    <row r="91" spans="1:10" s="12" customFormat="1" ht="76.5" x14ac:dyDescent="0.2">
      <c r="A91" s="42"/>
      <c r="B91" s="30"/>
      <c r="C91" s="30"/>
      <c r="D91" s="11"/>
      <c r="E91" s="25" t="s">
        <v>227</v>
      </c>
      <c r="F91" s="22">
        <v>-139.30000000000001</v>
      </c>
      <c r="G91" s="22"/>
      <c r="H91" s="22"/>
      <c r="I91" s="26" t="s">
        <v>228</v>
      </c>
      <c r="J91" s="40"/>
    </row>
    <row r="92" spans="1:10" s="12" customFormat="1" ht="114.75" customHeight="1" x14ac:dyDescent="0.2">
      <c r="A92" s="19" t="s">
        <v>125</v>
      </c>
      <c r="B92" s="30" t="s">
        <v>224</v>
      </c>
      <c r="C92" s="35" t="s">
        <v>220</v>
      </c>
      <c r="D92" s="11" t="s">
        <v>128</v>
      </c>
      <c r="E92" s="99">
        <v>337</v>
      </c>
      <c r="F92" s="22">
        <v>7790</v>
      </c>
      <c r="G92" s="22"/>
      <c r="H92" s="22"/>
      <c r="I92" s="96" t="s">
        <v>229</v>
      </c>
      <c r="J92" s="40"/>
    </row>
    <row r="93" spans="1:10" s="16" customFormat="1" ht="114.75" customHeight="1" x14ac:dyDescent="0.2">
      <c r="A93" s="18" t="s">
        <v>177</v>
      </c>
      <c r="B93" s="19" t="s">
        <v>230</v>
      </c>
      <c r="C93" s="35" t="s">
        <v>231</v>
      </c>
      <c r="D93" s="32" t="s">
        <v>82</v>
      </c>
      <c r="E93" s="99"/>
      <c r="F93" s="22">
        <v>-7790</v>
      </c>
      <c r="G93" s="22"/>
      <c r="H93" s="22"/>
      <c r="I93" s="96"/>
      <c r="J93" s="38"/>
    </row>
    <row r="94" spans="1:10" s="12" customFormat="1" ht="309.75" customHeight="1" x14ac:dyDescent="0.2">
      <c r="A94" s="42" t="s">
        <v>131</v>
      </c>
      <c r="B94" s="30" t="s">
        <v>230</v>
      </c>
      <c r="C94" s="51" t="s">
        <v>231</v>
      </c>
      <c r="D94" s="11" t="s">
        <v>82</v>
      </c>
      <c r="E94" s="25" t="s">
        <v>232</v>
      </c>
      <c r="F94" s="22">
        <v>19.2</v>
      </c>
      <c r="G94" s="22"/>
      <c r="H94" s="22"/>
      <c r="I94" s="26" t="s">
        <v>233</v>
      </c>
      <c r="J94" s="40"/>
    </row>
    <row r="95" spans="1:10" s="12" customFormat="1" ht="227.25" customHeight="1" x14ac:dyDescent="0.2">
      <c r="A95" s="42" t="s">
        <v>182</v>
      </c>
      <c r="B95" s="30" t="s">
        <v>230</v>
      </c>
      <c r="C95" s="51"/>
      <c r="D95" s="11" t="s">
        <v>82</v>
      </c>
      <c r="E95" s="25">
        <v>304</v>
      </c>
      <c r="F95" s="22">
        <v>1549.7</v>
      </c>
      <c r="G95" s="22"/>
      <c r="H95" s="22"/>
      <c r="I95" s="50" t="s">
        <v>234</v>
      </c>
      <c r="J95" s="40"/>
    </row>
    <row r="96" spans="1:10" s="12" customFormat="1" ht="314.25" customHeight="1" x14ac:dyDescent="0.2">
      <c r="A96" s="42" t="s">
        <v>235</v>
      </c>
      <c r="B96" s="30" t="s">
        <v>230</v>
      </c>
      <c r="C96" s="51"/>
      <c r="D96" s="11" t="s">
        <v>82</v>
      </c>
      <c r="E96" s="25" t="s">
        <v>236</v>
      </c>
      <c r="F96" s="22">
        <v>190</v>
      </c>
      <c r="G96" s="22"/>
      <c r="H96" s="22"/>
      <c r="I96" s="50" t="s">
        <v>237</v>
      </c>
      <c r="J96" s="40"/>
    </row>
    <row r="97" spans="1:10" s="16" customFormat="1" x14ac:dyDescent="0.2">
      <c r="A97" s="18"/>
      <c r="B97" s="35"/>
      <c r="C97" s="35"/>
      <c r="D97" s="32"/>
      <c r="E97" s="33"/>
      <c r="F97" s="22"/>
      <c r="G97" s="22"/>
      <c r="H97" s="22"/>
      <c r="I97" s="50"/>
      <c r="J97" s="38"/>
    </row>
    <row r="98" spans="1:10" s="16" customFormat="1" ht="29.25" hidden="1" customHeight="1" x14ac:dyDescent="0.2">
      <c r="A98" s="28" t="s">
        <v>238</v>
      </c>
      <c r="B98" s="28"/>
      <c r="C98" s="28"/>
      <c r="D98" s="28"/>
      <c r="E98" s="29"/>
      <c r="F98" s="13">
        <f>SUM(F99:F105)</f>
        <v>0</v>
      </c>
      <c r="G98" s="13">
        <f>SUM(G99:G105)</f>
        <v>0</v>
      </c>
      <c r="H98" s="13">
        <f>SUM(H99:H105)</f>
        <v>0</v>
      </c>
      <c r="I98" s="46"/>
      <c r="J98" s="38"/>
    </row>
    <row r="99" spans="1:10" s="16" customFormat="1" ht="75" hidden="1" x14ac:dyDescent="0.2">
      <c r="A99" s="18" t="s">
        <v>110</v>
      </c>
      <c r="B99" s="35" t="s">
        <v>239</v>
      </c>
      <c r="C99" s="51" t="s">
        <v>240</v>
      </c>
      <c r="D99" s="32" t="s">
        <v>82</v>
      </c>
      <c r="E99" s="33"/>
      <c r="F99" s="22"/>
      <c r="G99" s="22"/>
      <c r="H99" s="22"/>
      <c r="I99" s="43"/>
      <c r="J99" s="38"/>
    </row>
    <row r="100" spans="1:10" s="16" customFormat="1" ht="75" hidden="1" x14ac:dyDescent="0.2">
      <c r="A100" s="18" t="s">
        <v>113</v>
      </c>
      <c r="B100" s="35" t="s">
        <v>239</v>
      </c>
      <c r="C100" s="51"/>
      <c r="D100" s="32" t="s">
        <v>82</v>
      </c>
      <c r="E100" s="33"/>
      <c r="F100" s="22"/>
      <c r="G100" s="22"/>
      <c r="H100" s="22"/>
      <c r="I100" s="43"/>
      <c r="J100" s="38"/>
    </row>
    <row r="101" spans="1:10" s="16" customFormat="1" ht="75" hidden="1" x14ac:dyDescent="0.2">
      <c r="A101" s="18" t="s">
        <v>241</v>
      </c>
      <c r="B101" s="35" t="s">
        <v>239</v>
      </c>
      <c r="C101" s="51"/>
      <c r="D101" s="32" t="s">
        <v>82</v>
      </c>
      <c r="E101" s="33"/>
      <c r="F101" s="22"/>
      <c r="G101" s="22"/>
      <c r="H101" s="22"/>
      <c r="I101" s="43"/>
      <c r="J101" s="38"/>
    </row>
    <row r="102" spans="1:10" s="16" customFormat="1" ht="75" hidden="1" x14ac:dyDescent="0.2">
      <c r="A102" s="18" t="s">
        <v>105</v>
      </c>
      <c r="B102" s="35" t="s">
        <v>242</v>
      </c>
      <c r="C102" s="51"/>
      <c r="D102" s="32" t="s">
        <v>82</v>
      </c>
      <c r="E102" s="33"/>
      <c r="F102" s="22"/>
      <c r="G102" s="22"/>
      <c r="H102" s="22"/>
      <c r="I102" s="43"/>
      <c r="J102" s="38"/>
    </row>
    <row r="103" spans="1:10" s="16" customFormat="1" ht="14.25" hidden="1" x14ac:dyDescent="0.2">
      <c r="A103" s="97" t="s">
        <v>243</v>
      </c>
      <c r="B103" s="51" t="s">
        <v>242</v>
      </c>
      <c r="C103" s="51"/>
      <c r="D103" s="95" t="s">
        <v>82</v>
      </c>
      <c r="E103" s="91"/>
      <c r="F103" s="100"/>
      <c r="G103" s="100"/>
      <c r="H103" s="100"/>
      <c r="I103" s="101"/>
      <c r="J103" s="38"/>
    </row>
    <row r="104" spans="1:10" s="16" customFormat="1" ht="14.25" hidden="1" x14ac:dyDescent="0.2">
      <c r="A104" s="97"/>
      <c r="B104" s="51"/>
      <c r="C104" s="51"/>
      <c r="D104" s="95"/>
      <c r="E104" s="91"/>
      <c r="F104" s="100"/>
      <c r="G104" s="100"/>
      <c r="H104" s="100"/>
      <c r="I104" s="41"/>
      <c r="J104" s="38"/>
    </row>
    <row r="105" spans="1:10" s="16" customFormat="1" ht="75" hidden="1" x14ac:dyDescent="0.2">
      <c r="A105" s="18" t="s">
        <v>244</v>
      </c>
      <c r="B105" s="35" t="s">
        <v>242</v>
      </c>
      <c r="C105" s="51"/>
      <c r="D105" s="32" t="s">
        <v>82</v>
      </c>
      <c r="E105" s="33"/>
      <c r="F105" s="22"/>
      <c r="G105" s="22"/>
      <c r="H105" s="22"/>
      <c r="I105" s="43"/>
      <c r="J105" s="38"/>
    </row>
    <row r="106" spans="1:10" s="16" customFormat="1" hidden="1" x14ac:dyDescent="0.2">
      <c r="A106" s="18"/>
      <c r="B106" s="35"/>
      <c r="C106" s="30"/>
      <c r="D106" s="32"/>
      <c r="E106" s="33"/>
      <c r="F106" s="22"/>
      <c r="G106" s="22"/>
      <c r="H106" s="22"/>
      <c r="I106" s="43"/>
      <c r="J106" s="38"/>
    </row>
    <row r="107" spans="1:10" s="16" customFormat="1" ht="29.25" customHeight="1" x14ac:dyDescent="0.2">
      <c r="A107" s="28" t="s">
        <v>245</v>
      </c>
      <c r="B107" s="28"/>
      <c r="C107" s="28"/>
      <c r="D107" s="28"/>
      <c r="E107" s="29"/>
      <c r="F107" s="13">
        <f>SUM(F108:F110)</f>
        <v>112984.40000000001</v>
      </c>
      <c r="G107" s="13">
        <f>SUM(G108:G110)</f>
        <v>0</v>
      </c>
      <c r="H107" s="13">
        <f>SUM(H108:H110)</f>
        <v>0</v>
      </c>
      <c r="I107" s="43"/>
      <c r="J107" s="38"/>
    </row>
    <row r="108" spans="1:10" s="12" customFormat="1" ht="153" customHeight="1" x14ac:dyDescent="0.2">
      <c r="A108" s="102" t="s">
        <v>125</v>
      </c>
      <c r="B108" s="35" t="s">
        <v>246</v>
      </c>
      <c r="C108" s="30" t="s">
        <v>247</v>
      </c>
      <c r="D108" s="32" t="s">
        <v>248</v>
      </c>
      <c r="E108" s="82" t="s">
        <v>249</v>
      </c>
      <c r="F108" s="22">
        <v>35439.800000000003</v>
      </c>
      <c r="G108" s="22"/>
      <c r="H108" s="22"/>
      <c r="I108" s="63" t="s">
        <v>250</v>
      </c>
      <c r="J108" s="40"/>
    </row>
    <row r="109" spans="1:10" s="12" customFormat="1" ht="153" customHeight="1" x14ac:dyDescent="0.2">
      <c r="A109" s="102"/>
      <c r="B109" s="35" t="s">
        <v>251</v>
      </c>
      <c r="C109" s="30" t="s">
        <v>252</v>
      </c>
      <c r="D109" s="32" t="s">
        <v>253</v>
      </c>
      <c r="E109" s="82"/>
      <c r="F109" s="22">
        <v>1865.3</v>
      </c>
      <c r="G109" s="22"/>
      <c r="H109" s="22"/>
      <c r="I109" s="63"/>
      <c r="J109" s="40"/>
    </row>
    <row r="110" spans="1:10" s="16" customFormat="1" ht="408.75" customHeight="1" x14ac:dyDescent="0.2">
      <c r="A110" s="42" t="s">
        <v>125</v>
      </c>
      <c r="B110" s="35" t="s">
        <v>254</v>
      </c>
      <c r="C110" s="30" t="s">
        <v>255</v>
      </c>
      <c r="D110" s="32" t="s">
        <v>248</v>
      </c>
      <c r="E110" s="33" t="s">
        <v>256</v>
      </c>
      <c r="F110" s="22">
        <v>75679.3</v>
      </c>
      <c r="G110" s="22"/>
      <c r="H110" s="22"/>
      <c r="I110" s="43" t="s">
        <v>257</v>
      </c>
      <c r="J110" s="38"/>
    </row>
    <row r="111" spans="1:10" s="16" customFormat="1" x14ac:dyDescent="0.2">
      <c r="A111" s="18"/>
      <c r="B111" s="35"/>
      <c r="C111" s="35"/>
      <c r="D111" s="32"/>
      <c r="E111" s="33"/>
      <c r="F111" s="22"/>
      <c r="G111" s="22"/>
      <c r="H111" s="22"/>
      <c r="I111" s="50"/>
      <c r="J111" s="38"/>
    </row>
    <row r="112" spans="1:10" s="16" customFormat="1" ht="30.75" hidden="1" customHeight="1" x14ac:dyDescent="0.2">
      <c r="A112" s="28" t="s">
        <v>258</v>
      </c>
      <c r="B112" s="28"/>
      <c r="C112" s="28"/>
      <c r="D112" s="28"/>
      <c r="E112" s="29"/>
      <c r="F112" s="13">
        <f>SUM(F113:F117)</f>
        <v>0</v>
      </c>
      <c r="G112" s="13">
        <f t="shared" ref="G112:H112" si="3">SUM(G113:G117)</f>
        <v>0</v>
      </c>
      <c r="H112" s="13">
        <f t="shared" si="3"/>
        <v>0</v>
      </c>
      <c r="I112" s="46"/>
      <c r="J112" s="38"/>
    </row>
    <row r="113" spans="1:10" s="16" customFormat="1" ht="60" hidden="1" x14ac:dyDescent="0.2">
      <c r="A113" s="18" t="s">
        <v>259</v>
      </c>
      <c r="B113" s="30" t="s">
        <v>260</v>
      </c>
      <c r="C113" s="30" t="s">
        <v>261</v>
      </c>
      <c r="D113" s="32" t="s">
        <v>50</v>
      </c>
      <c r="E113" s="33"/>
      <c r="F113" s="22"/>
      <c r="G113" s="22"/>
      <c r="H113" s="22"/>
      <c r="I113" s="50"/>
      <c r="J113" s="38"/>
    </row>
    <row r="114" spans="1:10" s="16" customFormat="1" ht="75" hidden="1" x14ac:dyDescent="0.2">
      <c r="A114" s="18" t="s">
        <v>198</v>
      </c>
      <c r="B114" s="35" t="s">
        <v>262</v>
      </c>
      <c r="C114" s="52" t="s">
        <v>263</v>
      </c>
      <c r="D114" s="32" t="s">
        <v>82</v>
      </c>
      <c r="E114" s="91"/>
      <c r="F114" s="22"/>
      <c r="G114" s="22"/>
      <c r="H114" s="22"/>
      <c r="I114" s="26"/>
      <c r="J114" s="38"/>
    </row>
    <row r="115" spans="1:10" s="16" customFormat="1" ht="75" hidden="1" x14ac:dyDescent="0.2">
      <c r="A115" s="18" t="s">
        <v>264</v>
      </c>
      <c r="B115" s="35" t="s">
        <v>262</v>
      </c>
      <c r="C115" s="52"/>
      <c r="D115" s="32" t="s">
        <v>82</v>
      </c>
      <c r="E115" s="91"/>
      <c r="F115" s="22"/>
      <c r="G115" s="22"/>
      <c r="H115" s="22"/>
      <c r="I115" s="26"/>
      <c r="J115" s="38"/>
    </row>
    <row r="116" spans="1:10" s="16" customFormat="1" ht="75" hidden="1" x14ac:dyDescent="0.2">
      <c r="A116" s="18" t="s">
        <v>265</v>
      </c>
      <c r="B116" s="35" t="s">
        <v>262</v>
      </c>
      <c r="C116" s="52"/>
      <c r="D116" s="32" t="s">
        <v>82</v>
      </c>
      <c r="E116" s="33"/>
      <c r="F116" s="22"/>
      <c r="G116" s="22"/>
      <c r="H116" s="22"/>
      <c r="I116" s="26"/>
      <c r="J116" s="38"/>
    </row>
    <row r="117" spans="1:10" s="16" customFormat="1" ht="105" hidden="1" x14ac:dyDescent="0.2">
      <c r="A117" s="18" t="s">
        <v>177</v>
      </c>
      <c r="B117" s="35" t="s">
        <v>262</v>
      </c>
      <c r="C117" s="52"/>
      <c r="D117" s="32" t="s">
        <v>266</v>
      </c>
      <c r="E117" s="33"/>
      <c r="F117" s="22"/>
      <c r="G117" s="22"/>
      <c r="H117" s="22"/>
      <c r="I117" s="26"/>
      <c r="J117" s="38"/>
    </row>
    <row r="118" spans="1:10" s="16" customFormat="1" hidden="1" x14ac:dyDescent="0.2">
      <c r="A118" s="18"/>
      <c r="B118" s="30"/>
      <c r="C118" s="30"/>
      <c r="D118" s="32"/>
      <c r="E118" s="33"/>
      <c r="F118" s="22"/>
      <c r="G118" s="22"/>
      <c r="H118" s="22"/>
      <c r="I118" s="23"/>
      <c r="J118" s="38"/>
    </row>
    <row r="119" spans="1:10" s="16" customFormat="1" ht="33" customHeight="1" x14ac:dyDescent="0.2">
      <c r="A119" s="28" t="s">
        <v>267</v>
      </c>
      <c r="B119" s="28"/>
      <c r="C119" s="28"/>
      <c r="D119" s="28"/>
      <c r="E119" s="29"/>
      <c r="F119" s="13">
        <f>SUM(F120:F122)</f>
        <v>1912.2</v>
      </c>
      <c r="G119" s="13">
        <f>SUM(G120:G122)</f>
        <v>14.6</v>
      </c>
      <c r="H119" s="13">
        <f>SUM(H120:H122)</f>
        <v>15.2</v>
      </c>
      <c r="I119" s="23"/>
      <c r="J119" s="38"/>
    </row>
    <row r="120" spans="1:10" s="16" customFormat="1" ht="265.5" customHeight="1" x14ac:dyDescent="0.2">
      <c r="A120" s="42" t="s">
        <v>62</v>
      </c>
      <c r="B120" s="30" t="s">
        <v>268</v>
      </c>
      <c r="C120" s="30" t="s">
        <v>269</v>
      </c>
      <c r="D120" s="32" t="s">
        <v>50</v>
      </c>
      <c r="E120" s="33" t="s">
        <v>270</v>
      </c>
      <c r="F120" s="22">
        <v>677.2</v>
      </c>
      <c r="G120" s="22"/>
      <c r="H120" s="22"/>
      <c r="I120" s="23" t="s">
        <v>271</v>
      </c>
      <c r="J120" s="38"/>
    </row>
    <row r="121" spans="1:10" s="16" customFormat="1" ht="409.5" customHeight="1" x14ac:dyDescent="0.2">
      <c r="A121" s="42" t="s">
        <v>272</v>
      </c>
      <c r="B121" s="30" t="s">
        <v>273</v>
      </c>
      <c r="C121" s="30" t="s">
        <v>274</v>
      </c>
      <c r="D121" s="32" t="s">
        <v>50</v>
      </c>
      <c r="E121" s="33" t="s">
        <v>275</v>
      </c>
      <c r="F121" s="22">
        <v>1221</v>
      </c>
      <c r="G121" s="22"/>
      <c r="H121" s="22"/>
      <c r="I121" s="23" t="s">
        <v>276</v>
      </c>
      <c r="J121" s="38"/>
    </row>
    <row r="122" spans="1:10" s="16" customFormat="1" ht="206.25" customHeight="1" x14ac:dyDescent="0.2">
      <c r="A122" s="18" t="s">
        <v>79</v>
      </c>
      <c r="B122" s="30" t="s">
        <v>277</v>
      </c>
      <c r="C122" s="35" t="s">
        <v>278</v>
      </c>
      <c r="D122" s="32" t="s">
        <v>82</v>
      </c>
      <c r="E122" s="33" t="s">
        <v>279</v>
      </c>
      <c r="F122" s="22">
        <v>14</v>
      </c>
      <c r="G122" s="22">
        <v>14.6</v>
      </c>
      <c r="H122" s="22">
        <v>15.2</v>
      </c>
      <c r="I122" s="41" t="s">
        <v>280</v>
      </c>
      <c r="J122" s="38"/>
    </row>
    <row r="123" spans="1:10" s="16" customFormat="1" x14ac:dyDescent="0.2">
      <c r="A123" s="18"/>
      <c r="B123" s="30"/>
      <c r="C123" s="30"/>
      <c r="D123" s="32"/>
      <c r="E123" s="33"/>
      <c r="F123" s="22"/>
      <c r="G123" s="22"/>
      <c r="H123" s="22"/>
      <c r="I123" s="23"/>
      <c r="J123" s="38"/>
    </row>
    <row r="124" spans="1:10" s="16" customFormat="1" ht="30" customHeight="1" x14ac:dyDescent="0.2">
      <c r="A124" s="28" t="s">
        <v>281</v>
      </c>
      <c r="B124" s="28"/>
      <c r="C124" s="28"/>
      <c r="D124" s="28"/>
      <c r="E124" s="29"/>
      <c r="F124" s="13">
        <f t="shared" ref="F124:H124" si="4">SUM(F125:F128)</f>
        <v>3194.7</v>
      </c>
      <c r="G124" s="13">
        <f t="shared" si="4"/>
        <v>7950.9</v>
      </c>
      <c r="H124" s="13">
        <f t="shared" si="4"/>
        <v>7950.9</v>
      </c>
      <c r="I124" s="26"/>
      <c r="J124" s="15"/>
    </row>
    <row r="125" spans="1:10" s="12" customFormat="1" ht="45" x14ac:dyDescent="0.2">
      <c r="A125" s="35" t="s">
        <v>38</v>
      </c>
      <c r="B125" s="35" t="s">
        <v>282</v>
      </c>
      <c r="C125" s="53" t="s">
        <v>283</v>
      </c>
      <c r="D125" s="84" t="s">
        <v>284</v>
      </c>
      <c r="E125" s="85" t="s">
        <v>42</v>
      </c>
      <c r="F125" s="22">
        <v>1365.3</v>
      </c>
      <c r="G125" s="22">
        <v>1767</v>
      </c>
      <c r="H125" s="22">
        <v>1767</v>
      </c>
      <c r="I125" s="86" t="s">
        <v>285</v>
      </c>
      <c r="J125" s="7"/>
    </row>
    <row r="126" spans="1:10" s="12" customFormat="1" ht="45" x14ac:dyDescent="0.2">
      <c r="A126" s="35" t="s">
        <v>38</v>
      </c>
      <c r="B126" s="35" t="s">
        <v>286</v>
      </c>
      <c r="C126" s="53" t="s">
        <v>287</v>
      </c>
      <c r="D126" s="84"/>
      <c r="E126" s="85"/>
      <c r="F126" s="22">
        <v>1829.4</v>
      </c>
      <c r="G126" s="22">
        <v>2139</v>
      </c>
      <c r="H126" s="22">
        <v>2139</v>
      </c>
      <c r="I126" s="86"/>
      <c r="J126" s="7"/>
    </row>
    <row r="127" spans="1:10" s="12" customFormat="1" ht="87.75" customHeight="1" x14ac:dyDescent="0.2">
      <c r="A127" s="35" t="s">
        <v>38</v>
      </c>
      <c r="B127" s="35" t="s">
        <v>282</v>
      </c>
      <c r="C127" s="53" t="s">
        <v>283</v>
      </c>
      <c r="D127" s="84"/>
      <c r="E127" s="85"/>
      <c r="F127" s="22">
        <v>0</v>
      </c>
      <c r="G127" s="22">
        <v>669.3</v>
      </c>
      <c r="H127" s="22">
        <v>669.3</v>
      </c>
      <c r="I127" s="86" t="s">
        <v>288</v>
      </c>
      <c r="J127" s="7"/>
    </row>
    <row r="128" spans="1:10" s="12" customFormat="1" ht="87.75" customHeight="1" x14ac:dyDescent="0.2">
      <c r="A128" s="35" t="s">
        <v>38</v>
      </c>
      <c r="B128" s="35" t="s">
        <v>286</v>
      </c>
      <c r="C128" s="53" t="s">
        <v>287</v>
      </c>
      <c r="D128" s="84"/>
      <c r="E128" s="85"/>
      <c r="F128" s="22">
        <v>0</v>
      </c>
      <c r="G128" s="22">
        <v>3375.6</v>
      </c>
      <c r="H128" s="22">
        <v>3375.6</v>
      </c>
      <c r="I128" s="86"/>
      <c r="J128" s="7"/>
    </row>
    <row r="129" spans="1:10" s="12" customFormat="1" x14ac:dyDescent="0.2">
      <c r="A129" s="30"/>
      <c r="B129" s="30"/>
      <c r="C129" s="30"/>
      <c r="D129" s="30"/>
      <c r="E129" s="31"/>
      <c r="F129" s="22"/>
      <c r="G129" s="22"/>
      <c r="H129" s="22"/>
      <c r="I129" s="26"/>
      <c r="J129" s="7"/>
    </row>
    <row r="130" spans="1:10" s="16" customFormat="1" ht="33" customHeight="1" x14ac:dyDescent="0.2">
      <c r="A130" s="28" t="s">
        <v>289</v>
      </c>
      <c r="B130" s="28"/>
      <c r="C130" s="28"/>
      <c r="D130" s="28"/>
      <c r="E130" s="29"/>
      <c r="F130" s="13">
        <f>SUM(F131:F140)</f>
        <v>1028.7</v>
      </c>
      <c r="G130" s="13">
        <f>SUM(G131:G140)</f>
        <v>1071.3999999999999</v>
      </c>
      <c r="H130" s="13">
        <f>SUM(H131:H140)</f>
        <v>1112.7</v>
      </c>
      <c r="I130" s="23"/>
      <c r="J130" s="38"/>
    </row>
    <row r="131" spans="1:10" s="12" customFormat="1" ht="117.75" customHeight="1" x14ac:dyDescent="0.2">
      <c r="A131" s="30" t="s">
        <v>12</v>
      </c>
      <c r="B131" s="30" t="s">
        <v>290</v>
      </c>
      <c r="C131" s="30" t="s">
        <v>291</v>
      </c>
      <c r="D131" s="11" t="s">
        <v>50</v>
      </c>
      <c r="E131" s="25" t="s">
        <v>292</v>
      </c>
      <c r="F131" s="22"/>
      <c r="G131" s="22">
        <v>1.6</v>
      </c>
      <c r="H131" s="22"/>
      <c r="I131" s="23" t="s">
        <v>293</v>
      </c>
      <c r="J131" s="40"/>
    </row>
    <row r="132" spans="1:10" s="16" customFormat="1" ht="294.75" customHeight="1" x14ac:dyDescent="0.2">
      <c r="A132" s="18" t="s">
        <v>154</v>
      </c>
      <c r="B132" s="30" t="s">
        <v>294</v>
      </c>
      <c r="C132" s="51" t="s">
        <v>295</v>
      </c>
      <c r="D132" s="32" t="s">
        <v>82</v>
      </c>
      <c r="E132" s="33" t="s">
        <v>296</v>
      </c>
      <c r="F132" s="22">
        <v>100</v>
      </c>
      <c r="G132" s="22">
        <v>104</v>
      </c>
      <c r="H132" s="22">
        <v>108.2</v>
      </c>
      <c r="I132" s="26" t="s">
        <v>297</v>
      </c>
      <c r="J132" s="38"/>
    </row>
    <row r="133" spans="1:10" s="16" customFormat="1" ht="123" customHeight="1" x14ac:dyDescent="0.2">
      <c r="A133" s="18" t="s">
        <v>298</v>
      </c>
      <c r="B133" s="30" t="s">
        <v>294</v>
      </c>
      <c r="C133" s="51"/>
      <c r="D133" s="32" t="s">
        <v>82</v>
      </c>
      <c r="E133" s="33" t="s">
        <v>299</v>
      </c>
      <c r="F133" s="22">
        <v>-56</v>
      </c>
      <c r="G133" s="22">
        <v>-58.2</v>
      </c>
      <c r="H133" s="22">
        <v>-60.5</v>
      </c>
      <c r="I133" s="23" t="s">
        <v>300</v>
      </c>
      <c r="J133" s="38"/>
    </row>
    <row r="134" spans="1:10" s="16" customFormat="1" ht="356.25" customHeight="1" x14ac:dyDescent="0.2">
      <c r="A134" s="18" t="s">
        <v>105</v>
      </c>
      <c r="B134" s="30" t="s">
        <v>294</v>
      </c>
      <c r="C134" s="51"/>
      <c r="D134" s="32" t="s">
        <v>82</v>
      </c>
      <c r="E134" s="33" t="s">
        <v>301</v>
      </c>
      <c r="F134" s="22">
        <v>123.4</v>
      </c>
      <c r="G134" s="22">
        <v>128.30000000000001</v>
      </c>
      <c r="H134" s="22">
        <v>133.5</v>
      </c>
      <c r="I134" s="26" t="s">
        <v>302</v>
      </c>
      <c r="J134" s="38"/>
    </row>
    <row r="135" spans="1:10" s="16" customFormat="1" ht="142.5" customHeight="1" x14ac:dyDescent="0.2">
      <c r="A135" s="18" t="s">
        <v>163</v>
      </c>
      <c r="B135" s="30" t="s">
        <v>294</v>
      </c>
      <c r="C135" s="51"/>
      <c r="D135" s="32" t="s">
        <v>82</v>
      </c>
      <c r="E135" s="33" t="s">
        <v>303</v>
      </c>
      <c r="F135" s="22">
        <v>-10.1</v>
      </c>
      <c r="G135" s="22">
        <v>-10.5</v>
      </c>
      <c r="H135" s="22">
        <v>-10.9</v>
      </c>
      <c r="I135" s="23" t="s">
        <v>304</v>
      </c>
      <c r="J135" s="38"/>
    </row>
    <row r="136" spans="1:10" s="16" customFormat="1" x14ac:dyDescent="0.2">
      <c r="A136" s="18"/>
      <c r="B136" s="30"/>
      <c r="C136" s="51"/>
      <c r="D136" s="32"/>
      <c r="E136" s="33" t="s">
        <v>305</v>
      </c>
      <c r="F136" s="22">
        <v>10.1</v>
      </c>
      <c r="G136" s="22">
        <v>10.5</v>
      </c>
      <c r="H136" s="22">
        <v>10.9</v>
      </c>
      <c r="I136" s="23" t="s">
        <v>306</v>
      </c>
      <c r="J136" s="38"/>
    </row>
    <row r="137" spans="1:10" s="16" customFormat="1" ht="378" customHeight="1" x14ac:dyDescent="0.2">
      <c r="A137" s="18" t="s">
        <v>243</v>
      </c>
      <c r="B137" s="30" t="s">
        <v>294</v>
      </c>
      <c r="C137" s="51"/>
      <c r="D137" s="32" t="s">
        <v>82</v>
      </c>
      <c r="E137" s="33" t="s">
        <v>307</v>
      </c>
      <c r="F137" s="22">
        <v>382.6</v>
      </c>
      <c r="G137" s="22">
        <v>397.9</v>
      </c>
      <c r="H137" s="22">
        <v>413.8</v>
      </c>
      <c r="I137" s="26" t="s">
        <v>308</v>
      </c>
      <c r="J137" s="38"/>
    </row>
    <row r="138" spans="1:10" s="16" customFormat="1" ht="165" customHeight="1" x14ac:dyDescent="0.2">
      <c r="A138" s="18" t="s">
        <v>136</v>
      </c>
      <c r="B138" s="30" t="s">
        <v>294</v>
      </c>
      <c r="C138" s="51"/>
      <c r="D138" s="20" t="s">
        <v>82</v>
      </c>
      <c r="E138" s="33" t="s">
        <v>309</v>
      </c>
      <c r="F138" s="22">
        <v>-39.6</v>
      </c>
      <c r="G138" s="22">
        <v>-41.2</v>
      </c>
      <c r="H138" s="22">
        <v>-42.9</v>
      </c>
      <c r="I138" s="23" t="s">
        <v>310</v>
      </c>
      <c r="J138" s="38"/>
    </row>
    <row r="139" spans="1:10" s="16" customFormat="1" x14ac:dyDescent="0.2">
      <c r="A139" s="18"/>
      <c r="B139" s="30"/>
      <c r="C139" s="51"/>
      <c r="D139" s="20"/>
      <c r="E139" s="33" t="s">
        <v>305</v>
      </c>
      <c r="F139" s="22">
        <v>39.6</v>
      </c>
      <c r="G139" s="22">
        <v>41.2</v>
      </c>
      <c r="H139" s="22">
        <v>42.9</v>
      </c>
      <c r="I139" s="23" t="s">
        <v>306</v>
      </c>
      <c r="J139" s="38"/>
    </row>
    <row r="140" spans="1:10" s="16" customFormat="1" ht="408.75" customHeight="1" x14ac:dyDescent="0.2">
      <c r="A140" s="18" t="s">
        <v>79</v>
      </c>
      <c r="B140" s="30" t="s">
        <v>294</v>
      </c>
      <c r="C140" s="51"/>
      <c r="D140" s="32" t="s">
        <v>82</v>
      </c>
      <c r="E140" s="33" t="s">
        <v>311</v>
      </c>
      <c r="F140" s="22">
        <v>478.7</v>
      </c>
      <c r="G140" s="22">
        <v>497.8</v>
      </c>
      <c r="H140" s="22">
        <v>517.70000000000005</v>
      </c>
      <c r="I140" s="26" t="s">
        <v>312</v>
      </c>
      <c r="J140" s="38"/>
    </row>
    <row r="141" spans="1:10" s="16" customFormat="1" x14ac:dyDescent="0.2">
      <c r="A141" s="18"/>
      <c r="B141" s="30"/>
      <c r="C141" s="30"/>
      <c r="D141" s="32"/>
      <c r="E141" s="33"/>
      <c r="F141" s="22"/>
      <c r="G141" s="22"/>
      <c r="H141" s="22"/>
      <c r="I141" s="41"/>
      <c r="J141" s="38"/>
    </row>
    <row r="142" spans="1:10" s="16" customFormat="1" ht="42" customHeight="1" x14ac:dyDescent="0.2">
      <c r="A142" s="28" t="s">
        <v>313</v>
      </c>
      <c r="B142" s="28"/>
      <c r="C142" s="28"/>
      <c r="D142" s="28"/>
      <c r="E142" s="29"/>
      <c r="F142" s="13">
        <f>SUM(F143:F146)</f>
        <v>1371.8</v>
      </c>
      <c r="G142" s="13">
        <f>SUM(G143:G146)</f>
        <v>0</v>
      </c>
      <c r="H142" s="13">
        <f>SUM(H143:H146)</f>
        <v>0</v>
      </c>
      <c r="I142" s="23"/>
      <c r="J142" s="38"/>
    </row>
    <row r="143" spans="1:10" s="16" customFormat="1" ht="355.5" customHeight="1" x14ac:dyDescent="0.2">
      <c r="A143" s="18" t="s">
        <v>298</v>
      </c>
      <c r="B143" s="30" t="s">
        <v>314</v>
      </c>
      <c r="C143" s="51" t="s">
        <v>295</v>
      </c>
      <c r="D143" s="32" t="s">
        <v>82</v>
      </c>
      <c r="E143" s="33" t="s">
        <v>315</v>
      </c>
      <c r="F143" s="22">
        <v>1130.2</v>
      </c>
      <c r="G143" s="22"/>
      <c r="H143" s="22"/>
      <c r="I143" s="41" t="s">
        <v>316</v>
      </c>
      <c r="J143" s="38"/>
    </row>
    <row r="144" spans="1:10" s="16" customFormat="1" ht="244.5" customHeight="1" x14ac:dyDescent="0.2">
      <c r="A144" s="18" t="s">
        <v>105</v>
      </c>
      <c r="B144" s="30" t="s">
        <v>314</v>
      </c>
      <c r="C144" s="51"/>
      <c r="D144" s="32" t="s">
        <v>82</v>
      </c>
      <c r="E144" s="33" t="s">
        <v>317</v>
      </c>
      <c r="F144" s="22">
        <v>96</v>
      </c>
      <c r="G144" s="22"/>
      <c r="H144" s="22"/>
      <c r="I144" s="41" t="s">
        <v>318</v>
      </c>
      <c r="J144" s="38"/>
    </row>
    <row r="145" spans="1:10" s="16" customFormat="1" ht="222" customHeight="1" x14ac:dyDescent="0.2">
      <c r="A145" s="18" t="s">
        <v>163</v>
      </c>
      <c r="B145" s="30" t="s">
        <v>319</v>
      </c>
      <c r="C145" s="51"/>
      <c r="D145" s="32" t="s">
        <v>82</v>
      </c>
      <c r="E145" s="91" t="s">
        <v>320</v>
      </c>
      <c r="F145" s="22">
        <v>99.6</v>
      </c>
      <c r="G145" s="22"/>
      <c r="H145" s="22"/>
      <c r="I145" s="41" t="s">
        <v>321</v>
      </c>
      <c r="J145" s="38"/>
    </row>
    <row r="146" spans="1:10" s="16" customFormat="1" ht="214.5" customHeight="1" x14ac:dyDescent="0.2">
      <c r="A146" s="18" t="s">
        <v>163</v>
      </c>
      <c r="B146" s="30" t="s">
        <v>314</v>
      </c>
      <c r="C146" s="51"/>
      <c r="D146" s="32" t="s">
        <v>82</v>
      </c>
      <c r="E146" s="91"/>
      <c r="F146" s="22">
        <v>46</v>
      </c>
      <c r="G146" s="22"/>
      <c r="H146" s="22"/>
      <c r="I146" s="41" t="s">
        <v>322</v>
      </c>
      <c r="J146" s="38"/>
    </row>
    <row r="147" spans="1:10" s="16" customFormat="1" x14ac:dyDescent="0.2">
      <c r="A147" s="18"/>
      <c r="B147" s="30"/>
      <c r="C147" s="30"/>
      <c r="D147" s="32"/>
      <c r="E147" s="33"/>
      <c r="F147" s="22"/>
      <c r="G147" s="22"/>
      <c r="H147" s="22"/>
      <c r="I147" s="41"/>
      <c r="J147" s="38"/>
    </row>
    <row r="148" spans="1:10" s="16" customFormat="1" x14ac:dyDescent="0.2">
      <c r="A148" s="55" t="s">
        <v>323</v>
      </c>
      <c r="B148" s="55"/>
      <c r="C148" s="55"/>
      <c r="D148" s="55"/>
      <c r="E148" s="56"/>
      <c r="F148" s="13">
        <f>SUM(F149:F150)</f>
        <v>19786.800000000003</v>
      </c>
      <c r="G148" s="13">
        <f>SUM(G149:G150)</f>
        <v>25952</v>
      </c>
      <c r="H148" s="13">
        <f>SUM(H149:H150)</f>
        <v>25952</v>
      </c>
      <c r="I148" s="86" t="s">
        <v>324</v>
      </c>
      <c r="J148" s="38"/>
    </row>
    <row r="149" spans="1:10" s="12" customFormat="1" x14ac:dyDescent="0.2">
      <c r="A149" s="57" t="s">
        <v>325</v>
      </c>
      <c r="B149" s="57"/>
      <c r="C149" s="57"/>
      <c r="D149" s="57"/>
      <c r="E149" s="58"/>
      <c r="F149" s="22">
        <f>F152+F153+F154+F159+F160+F161</f>
        <v>16839.300000000003</v>
      </c>
      <c r="G149" s="22">
        <f>G152+G153+G154+G159+G160+G161</f>
        <v>22104.400000000001</v>
      </c>
      <c r="H149" s="22">
        <f>H152+H153+H154+H159+H160+H161</f>
        <v>22104.400000000001</v>
      </c>
      <c r="I149" s="86"/>
      <c r="J149" s="40"/>
    </row>
    <row r="150" spans="1:10" s="12" customFormat="1" x14ac:dyDescent="0.2">
      <c r="A150" s="57" t="s">
        <v>326</v>
      </c>
      <c r="B150" s="57"/>
      <c r="C150" s="57"/>
      <c r="D150" s="57"/>
      <c r="E150" s="58"/>
      <c r="F150" s="22">
        <f>F151+F155+F156+F157+F158</f>
        <v>2947.5</v>
      </c>
      <c r="G150" s="22">
        <f>G151+G155+G156+G157+G158</f>
        <v>3847.6</v>
      </c>
      <c r="H150" s="22">
        <f>H151+H155+H156+H157+H158</f>
        <v>3847.6</v>
      </c>
      <c r="I150" s="86"/>
      <c r="J150" s="40"/>
    </row>
    <row r="151" spans="1:10" s="16" customFormat="1" ht="45" x14ac:dyDescent="0.2">
      <c r="A151" s="18" t="s">
        <v>12</v>
      </c>
      <c r="B151" s="30" t="s">
        <v>327</v>
      </c>
      <c r="C151" s="51" t="s">
        <v>49</v>
      </c>
      <c r="D151" s="32" t="s">
        <v>50</v>
      </c>
      <c r="E151" s="91" t="s">
        <v>328</v>
      </c>
      <c r="F151" s="22">
        <v>381.4</v>
      </c>
      <c r="G151" s="22">
        <v>497.8</v>
      </c>
      <c r="H151" s="22">
        <v>497.8</v>
      </c>
      <c r="I151" s="86"/>
      <c r="J151" s="38"/>
    </row>
    <row r="152" spans="1:10" s="16" customFormat="1" ht="45" x14ac:dyDescent="0.2">
      <c r="A152" s="18" t="s">
        <v>12</v>
      </c>
      <c r="B152" s="30" t="s">
        <v>329</v>
      </c>
      <c r="C152" s="103"/>
      <c r="D152" s="32" t="s">
        <v>50</v>
      </c>
      <c r="E152" s="88"/>
      <c r="F152" s="22">
        <v>6100.6</v>
      </c>
      <c r="G152" s="22">
        <v>7894.5</v>
      </c>
      <c r="H152" s="22">
        <v>7894.5</v>
      </c>
      <c r="I152" s="86"/>
      <c r="J152" s="38"/>
    </row>
    <row r="153" spans="1:10" s="12" customFormat="1" ht="45" x14ac:dyDescent="0.2">
      <c r="A153" s="18" t="s">
        <v>330</v>
      </c>
      <c r="B153" s="35" t="s">
        <v>331</v>
      </c>
      <c r="C153" s="103"/>
      <c r="D153" s="32" t="s">
        <v>50</v>
      </c>
      <c r="E153" s="33" t="s">
        <v>54</v>
      </c>
      <c r="F153" s="22">
        <v>2614.6</v>
      </c>
      <c r="G153" s="22">
        <v>3416.1</v>
      </c>
      <c r="H153" s="22">
        <v>3416.1</v>
      </c>
      <c r="I153" s="86"/>
      <c r="J153" s="40"/>
    </row>
    <row r="154" spans="1:10" s="16" customFormat="1" ht="45" x14ac:dyDescent="0.2">
      <c r="A154" s="18" t="s">
        <v>332</v>
      </c>
      <c r="B154" s="35" t="s">
        <v>333</v>
      </c>
      <c r="C154" s="103"/>
      <c r="D154" s="32" t="s">
        <v>50</v>
      </c>
      <c r="E154" s="33" t="s">
        <v>58</v>
      </c>
      <c r="F154" s="22">
        <v>1413.9</v>
      </c>
      <c r="G154" s="22">
        <v>1846.9</v>
      </c>
      <c r="H154" s="22">
        <v>1846.9</v>
      </c>
      <c r="I154" s="86"/>
      <c r="J154" s="38"/>
    </row>
    <row r="155" spans="1:10" s="12" customFormat="1" ht="45" x14ac:dyDescent="0.2">
      <c r="A155" s="18" t="s">
        <v>334</v>
      </c>
      <c r="B155" s="35" t="s">
        <v>335</v>
      </c>
      <c r="C155" s="103"/>
      <c r="D155" s="32" t="s">
        <v>336</v>
      </c>
      <c r="E155" s="91" t="s">
        <v>337</v>
      </c>
      <c r="F155" s="22">
        <v>291</v>
      </c>
      <c r="G155" s="22">
        <v>378.2</v>
      </c>
      <c r="H155" s="22">
        <v>378.2</v>
      </c>
      <c r="I155" s="86"/>
      <c r="J155" s="40"/>
    </row>
    <row r="156" spans="1:10" s="12" customFormat="1" ht="45" x14ac:dyDescent="0.2">
      <c r="A156" s="18" t="s">
        <v>334</v>
      </c>
      <c r="B156" s="35" t="s">
        <v>338</v>
      </c>
      <c r="C156" s="103"/>
      <c r="D156" s="32" t="s">
        <v>336</v>
      </c>
      <c r="E156" s="104"/>
      <c r="F156" s="22">
        <v>1314</v>
      </c>
      <c r="G156" s="22">
        <v>1718</v>
      </c>
      <c r="H156" s="22">
        <v>1718</v>
      </c>
      <c r="I156" s="86"/>
      <c r="J156" s="40"/>
    </row>
    <row r="157" spans="1:10" s="12" customFormat="1" ht="45" x14ac:dyDescent="0.2">
      <c r="A157" s="18" t="s">
        <v>339</v>
      </c>
      <c r="B157" s="35" t="s">
        <v>340</v>
      </c>
      <c r="C157" s="103"/>
      <c r="D157" s="32" t="s">
        <v>336</v>
      </c>
      <c r="E157" s="91" t="s">
        <v>341</v>
      </c>
      <c r="F157" s="22">
        <v>408.1</v>
      </c>
      <c r="G157" s="22">
        <v>530.5</v>
      </c>
      <c r="H157" s="22">
        <v>530.5</v>
      </c>
      <c r="I157" s="86"/>
      <c r="J157" s="40"/>
    </row>
    <row r="158" spans="1:10" s="12" customFormat="1" ht="45" x14ac:dyDescent="0.2">
      <c r="A158" s="18" t="s">
        <v>339</v>
      </c>
      <c r="B158" s="35" t="s">
        <v>342</v>
      </c>
      <c r="C158" s="103"/>
      <c r="D158" s="32" t="s">
        <v>336</v>
      </c>
      <c r="E158" s="88"/>
      <c r="F158" s="22">
        <v>553</v>
      </c>
      <c r="G158" s="22">
        <v>723.1</v>
      </c>
      <c r="H158" s="22">
        <v>723.1</v>
      </c>
      <c r="I158" s="86"/>
      <c r="J158" s="40"/>
    </row>
    <row r="159" spans="1:10" s="12" customFormat="1" ht="45" x14ac:dyDescent="0.2">
      <c r="A159" s="18" t="s">
        <v>62</v>
      </c>
      <c r="B159" s="35" t="s">
        <v>343</v>
      </c>
      <c r="C159" s="30" t="s">
        <v>64</v>
      </c>
      <c r="D159" s="32" t="s">
        <v>50</v>
      </c>
      <c r="E159" s="33" t="s">
        <v>344</v>
      </c>
      <c r="F159" s="22">
        <v>5723.8</v>
      </c>
      <c r="G159" s="22">
        <v>7631.7</v>
      </c>
      <c r="H159" s="22">
        <v>7631.7</v>
      </c>
      <c r="I159" s="86"/>
      <c r="J159" s="40"/>
    </row>
    <row r="160" spans="1:10" s="12" customFormat="1" ht="75" x14ac:dyDescent="0.2">
      <c r="A160" s="18" t="s">
        <v>12</v>
      </c>
      <c r="B160" s="35" t="s">
        <v>345</v>
      </c>
      <c r="C160" s="35" t="s">
        <v>346</v>
      </c>
      <c r="D160" s="32" t="s">
        <v>47</v>
      </c>
      <c r="E160" s="91" t="s">
        <v>328</v>
      </c>
      <c r="F160" s="22">
        <v>830.4</v>
      </c>
      <c r="G160" s="22">
        <v>1107.2</v>
      </c>
      <c r="H160" s="22">
        <v>1107.2</v>
      </c>
      <c r="I160" s="86"/>
      <c r="J160" s="40"/>
    </row>
    <row r="161" spans="1:10" s="12" customFormat="1" ht="120" x14ac:dyDescent="0.2">
      <c r="A161" s="18" t="s">
        <v>12</v>
      </c>
      <c r="B161" s="35" t="s">
        <v>347</v>
      </c>
      <c r="C161" s="35" t="s">
        <v>348</v>
      </c>
      <c r="D161" s="32" t="s">
        <v>47</v>
      </c>
      <c r="E161" s="88"/>
      <c r="F161" s="22">
        <v>156</v>
      </c>
      <c r="G161" s="22">
        <v>208</v>
      </c>
      <c r="H161" s="22">
        <v>208</v>
      </c>
      <c r="I161" s="86"/>
      <c r="J161" s="40"/>
    </row>
    <row r="162" spans="1:10" s="12" customFormat="1" x14ac:dyDescent="0.2">
      <c r="A162" s="18"/>
      <c r="B162" s="35"/>
      <c r="C162" s="35"/>
      <c r="D162" s="92"/>
      <c r="E162" s="105"/>
      <c r="F162" s="22"/>
      <c r="G162" s="22"/>
      <c r="H162" s="22"/>
      <c r="I162" s="26"/>
      <c r="J162" s="40"/>
    </row>
    <row r="163" spans="1:10" s="59" customFormat="1" x14ac:dyDescent="0.2">
      <c r="A163" s="106" t="s">
        <v>349</v>
      </c>
      <c r="B163" s="106"/>
      <c r="C163" s="106"/>
      <c r="D163" s="106"/>
      <c r="E163" s="56"/>
      <c r="F163" s="13">
        <f t="shared" ref="F163:H163" si="5">SUM(F164:F173)</f>
        <v>25820.9</v>
      </c>
      <c r="G163" s="13">
        <f t="shared" si="5"/>
        <v>-1459</v>
      </c>
      <c r="H163" s="13">
        <f t="shared" si="5"/>
        <v>-1603.1</v>
      </c>
      <c r="I163" s="26" t="s">
        <v>36</v>
      </c>
      <c r="J163" s="15"/>
    </row>
    <row r="164" spans="1:10" s="8" customFormat="1" ht="105" x14ac:dyDescent="0.2">
      <c r="A164" s="18" t="s">
        <v>12</v>
      </c>
      <c r="B164" s="18" t="s">
        <v>350</v>
      </c>
      <c r="C164" s="19" t="s">
        <v>351</v>
      </c>
      <c r="D164" s="32" t="s">
        <v>352</v>
      </c>
      <c r="E164" s="25" t="s">
        <v>54</v>
      </c>
      <c r="F164" s="22">
        <v>1000</v>
      </c>
      <c r="G164" s="22"/>
      <c r="H164" s="22"/>
      <c r="I164" s="23" t="s">
        <v>353</v>
      </c>
      <c r="J164" s="7"/>
    </row>
    <row r="165" spans="1:10" s="8" customFormat="1" ht="236.25" customHeight="1" x14ac:dyDescent="0.2">
      <c r="A165" s="18" t="s">
        <v>12</v>
      </c>
      <c r="B165" s="18" t="s">
        <v>354</v>
      </c>
      <c r="C165" s="19" t="s">
        <v>355</v>
      </c>
      <c r="D165" s="32" t="s">
        <v>336</v>
      </c>
      <c r="E165" s="25" t="s">
        <v>328</v>
      </c>
      <c r="F165" s="22">
        <v>20</v>
      </c>
      <c r="G165" s="22">
        <v>22.4</v>
      </c>
      <c r="H165" s="22">
        <v>23.3</v>
      </c>
      <c r="I165" s="23" t="s">
        <v>356</v>
      </c>
      <c r="J165" s="7"/>
    </row>
    <row r="166" spans="1:10" s="8" customFormat="1" ht="40.5" customHeight="1" x14ac:dyDescent="0.2">
      <c r="A166" s="60" t="s">
        <v>357</v>
      </c>
      <c r="B166" s="18" t="s">
        <v>358</v>
      </c>
      <c r="C166" s="61" t="s">
        <v>49</v>
      </c>
      <c r="D166" s="32" t="s">
        <v>336</v>
      </c>
      <c r="E166" s="82" t="s">
        <v>337</v>
      </c>
      <c r="F166" s="22">
        <v>-230</v>
      </c>
      <c r="G166" s="22">
        <v>-10</v>
      </c>
      <c r="H166" s="22">
        <v>-110</v>
      </c>
      <c r="I166" s="96" t="s">
        <v>359</v>
      </c>
      <c r="J166" s="7"/>
    </row>
    <row r="167" spans="1:10" s="8" customFormat="1" ht="40.5" customHeight="1" x14ac:dyDescent="0.2">
      <c r="A167" s="60"/>
      <c r="B167" s="18" t="s">
        <v>360</v>
      </c>
      <c r="C167" s="61" t="s">
        <v>49</v>
      </c>
      <c r="D167" s="32" t="s">
        <v>336</v>
      </c>
      <c r="E167" s="82"/>
      <c r="F167" s="22">
        <v>-36.1</v>
      </c>
      <c r="G167" s="22">
        <v>-27.1</v>
      </c>
      <c r="H167" s="22">
        <v>-26.5</v>
      </c>
      <c r="I167" s="96"/>
      <c r="J167" s="7"/>
    </row>
    <row r="168" spans="1:10" s="8" customFormat="1" ht="110.25" customHeight="1" x14ac:dyDescent="0.2">
      <c r="A168" s="62"/>
      <c r="B168" s="18" t="s">
        <v>361</v>
      </c>
      <c r="C168" s="61" t="s">
        <v>362</v>
      </c>
      <c r="D168" s="32" t="s">
        <v>336</v>
      </c>
      <c r="E168" s="82"/>
      <c r="F168" s="22">
        <v>-2337.3000000000002</v>
      </c>
      <c r="G168" s="22">
        <v>-2371.3000000000002</v>
      </c>
      <c r="H168" s="22">
        <v>-2422.8000000000002</v>
      </c>
      <c r="I168" s="26" t="s">
        <v>363</v>
      </c>
      <c r="J168" s="7"/>
    </row>
    <row r="169" spans="1:10" s="8" customFormat="1" ht="408.75" customHeight="1" x14ac:dyDescent="0.2">
      <c r="A169" s="18" t="s">
        <v>332</v>
      </c>
      <c r="B169" s="18" t="s">
        <v>364</v>
      </c>
      <c r="C169" s="61" t="s">
        <v>365</v>
      </c>
      <c r="D169" s="32" t="s">
        <v>366</v>
      </c>
      <c r="E169" s="25" t="s">
        <v>367</v>
      </c>
      <c r="F169" s="22">
        <v>4927</v>
      </c>
      <c r="G169" s="22"/>
      <c r="H169" s="22"/>
      <c r="I169" s="26" t="s">
        <v>368</v>
      </c>
      <c r="J169" s="7"/>
    </row>
    <row r="170" spans="1:10" s="8" customFormat="1" ht="66" customHeight="1" x14ac:dyDescent="0.2">
      <c r="A170" s="63" t="s">
        <v>339</v>
      </c>
      <c r="B170" s="18" t="s">
        <v>369</v>
      </c>
      <c r="C170" s="107" t="s">
        <v>49</v>
      </c>
      <c r="D170" s="9" t="s">
        <v>336</v>
      </c>
      <c r="E170" s="82" t="s">
        <v>341</v>
      </c>
      <c r="F170" s="22">
        <v>713.8</v>
      </c>
      <c r="G170" s="22">
        <v>933</v>
      </c>
      <c r="H170" s="22">
        <v>933</v>
      </c>
      <c r="I170" s="96" t="s">
        <v>370</v>
      </c>
      <c r="J170" s="7"/>
    </row>
    <row r="171" spans="1:10" s="8" customFormat="1" ht="66" customHeight="1" x14ac:dyDescent="0.2">
      <c r="A171" s="63"/>
      <c r="B171" s="18" t="s">
        <v>371</v>
      </c>
      <c r="C171" s="107"/>
      <c r="D171" s="9"/>
      <c r="E171" s="88"/>
      <c r="F171" s="22">
        <v>-1.3</v>
      </c>
      <c r="G171" s="22">
        <v>1.8</v>
      </c>
      <c r="H171" s="22">
        <v>-0.1</v>
      </c>
      <c r="I171" s="96"/>
      <c r="J171" s="7"/>
    </row>
    <row r="172" spans="1:10" s="8" customFormat="1" ht="75" customHeight="1" x14ac:dyDescent="0.2">
      <c r="A172" s="81" t="s">
        <v>12</v>
      </c>
      <c r="B172" s="61" t="s">
        <v>372</v>
      </c>
      <c r="C172" s="61" t="s">
        <v>373</v>
      </c>
      <c r="D172" s="65" t="s">
        <v>336</v>
      </c>
      <c r="E172" s="25" t="s">
        <v>374</v>
      </c>
      <c r="F172" s="22">
        <v>0.1</v>
      </c>
      <c r="G172" s="22">
        <v>-7.8</v>
      </c>
      <c r="H172" s="22"/>
      <c r="I172" s="26" t="s">
        <v>375</v>
      </c>
      <c r="J172" s="7"/>
    </row>
    <row r="173" spans="1:10" s="8" customFormat="1" ht="60" x14ac:dyDescent="0.2">
      <c r="A173" s="81" t="s">
        <v>272</v>
      </c>
      <c r="B173" s="61" t="s">
        <v>376</v>
      </c>
      <c r="C173" s="61" t="s">
        <v>377</v>
      </c>
      <c r="D173" s="65" t="s">
        <v>336</v>
      </c>
      <c r="E173" s="25" t="s">
        <v>378</v>
      </c>
      <c r="F173" s="22">
        <v>21764.7</v>
      </c>
      <c r="G173" s="22"/>
      <c r="H173" s="22"/>
      <c r="I173" s="26" t="s">
        <v>379</v>
      </c>
      <c r="J173" s="7"/>
    </row>
    <row r="174" spans="1:10" s="8" customFormat="1" x14ac:dyDescent="0.2">
      <c r="A174" s="50"/>
      <c r="B174" s="18"/>
      <c r="C174" s="61"/>
      <c r="D174" s="20"/>
      <c r="E174" s="25"/>
      <c r="F174" s="22"/>
      <c r="G174" s="22"/>
      <c r="H174" s="22"/>
      <c r="I174" s="23"/>
      <c r="J174" s="7"/>
    </row>
    <row r="175" spans="1:10" s="59" customFormat="1" x14ac:dyDescent="0.2">
      <c r="A175" s="106" t="s">
        <v>380</v>
      </c>
      <c r="B175" s="106"/>
      <c r="C175" s="106"/>
      <c r="D175" s="106"/>
      <c r="E175" s="56"/>
      <c r="F175" s="13">
        <f>ROUND(SUM(F176:F187),1)</f>
        <v>0</v>
      </c>
      <c r="G175" s="13">
        <f t="shared" ref="G175:H175" si="6">SUM(G176:G187)</f>
        <v>0</v>
      </c>
      <c r="H175" s="13">
        <f t="shared" si="6"/>
        <v>0</v>
      </c>
      <c r="I175" s="26" t="s">
        <v>36</v>
      </c>
      <c r="J175" s="15"/>
    </row>
    <row r="176" spans="1:10" s="8" customFormat="1" ht="30" x14ac:dyDescent="0.2">
      <c r="A176" s="63" t="s">
        <v>357</v>
      </c>
      <c r="B176" s="18" t="s">
        <v>381</v>
      </c>
      <c r="C176" s="107" t="s">
        <v>382</v>
      </c>
      <c r="D176" s="9" t="s">
        <v>336</v>
      </c>
      <c r="E176" s="25"/>
      <c r="F176" s="22">
        <v>-948.3</v>
      </c>
      <c r="G176" s="22">
        <v>-1017.3</v>
      </c>
      <c r="H176" s="22">
        <v>-1120.7</v>
      </c>
      <c r="I176" s="86" t="s">
        <v>383</v>
      </c>
      <c r="J176" s="7"/>
    </row>
    <row r="177" spans="1:10" s="8" customFormat="1" ht="30" x14ac:dyDescent="0.2">
      <c r="A177" s="63"/>
      <c r="B177" s="18" t="s">
        <v>384</v>
      </c>
      <c r="C177" s="107"/>
      <c r="D177" s="9"/>
      <c r="E177" s="25"/>
      <c r="F177" s="22">
        <v>-223.2</v>
      </c>
      <c r="G177" s="22">
        <v>-268.5</v>
      </c>
      <c r="H177" s="22">
        <v>-315</v>
      </c>
      <c r="I177" s="86"/>
      <c r="J177" s="7"/>
    </row>
    <row r="178" spans="1:10" s="8" customFormat="1" ht="30" x14ac:dyDescent="0.2">
      <c r="A178" s="63" t="s">
        <v>12</v>
      </c>
      <c r="B178" s="18" t="s">
        <v>385</v>
      </c>
      <c r="C178" s="107"/>
      <c r="D178" s="9" t="s">
        <v>50</v>
      </c>
      <c r="E178" s="25"/>
      <c r="F178" s="22">
        <v>948.3</v>
      </c>
      <c r="G178" s="22">
        <v>1017.3</v>
      </c>
      <c r="H178" s="22">
        <v>1120.7</v>
      </c>
      <c r="I178" s="86"/>
      <c r="J178" s="7"/>
    </row>
    <row r="179" spans="1:10" s="8" customFormat="1" ht="30" x14ac:dyDescent="0.2">
      <c r="A179" s="63"/>
      <c r="B179" s="18" t="s">
        <v>386</v>
      </c>
      <c r="C179" s="107"/>
      <c r="D179" s="9"/>
      <c r="E179" s="25"/>
      <c r="F179" s="22">
        <v>223.2</v>
      </c>
      <c r="G179" s="22">
        <v>268.5</v>
      </c>
      <c r="H179" s="22">
        <v>315</v>
      </c>
      <c r="I179" s="86"/>
      <c r="J179" s="7"/>
    </row>
    <row r="180" spans="1:10" s="8" customFormat="1" ht="30" x14ac:dyDescent="0.2">
      <c r="A180" s="50" t="s">
        <v>357</v>
      </c>
      <c r="B180" s="18" t="s">
        <v>387</v>
      </c>
      <c r="C180" s="107" t="s">
        <v>388</v>
      </c>
      <c r="D180" s="20" t="s">
        <v>336</v>
      </c>
      <c r="E180" s="25"/>
      <c r="F180" s="22">
        <v>-92</v>
      </c>
      <c r="G180" s="22">
        <v>-92</v>
      </c>
      <c r="H180" s="22">
        <v>-92</v>
      </c>
      <c r="I180" s="86"/>
      <c r="J180" s="7"/>
    </row>
    <row r="181" spans="1:10" s="8" customFormat="1" ht="30" x14ac:dyDescent="0.2">
      <c r="A181" s="50" t="s">
        <v>12</v>
      </c>
      <c r="B181" s="18" t="s">
        <v>389</v>
      </c>
      <c r="C181" s="107"/>
      <c r="D181" s="20" t="s">
        <v>50</v>
      </c>
      <c r="E181" s="25"/>
      <c r="F181" s="22">
        <v>92</v>
      </c>
      <c r="G181" s="22">
        <v>92</v>
      </c>
      <c r="H181" s="22">
        <v>92</v>
      </c>
      <c r="I181" s="86"/>
      <c r="J181" s="7"/>
    </row>
    <row r="182" spans="1:10" s="8" customFormat="1" ht="30" x14ac:dyDescent="0.2">
      <c r="A182" s="50" t="s">
        <v>357</v>
      </c>
      <c r="B182" s="18" t="s">
        <v>390</v>
      </c>
      <c r="C182" s="107" t="s">
        <v>391</v>
      </c>
      <c r="D182" s="20" t="s">
        <v>336</v>
      </c>
      <c r="E182" s="25"/>
      <c r="F182" s="22">
        <v>-34.5</v>
      </c>
      <c r="G182" s="22">
        <v>-34.5</v>
      </c>
      <c r="H182" s="22">
        <v>-34.5</v>
      </c>
      <c r="I182" s="86"/>
      <c r="J182" s="7"/>
    </row>
    <row r="183" spans="1:10" s="8" customFormat="1" ht="30" x14ac:dyDescent="0.2">
      <c r="A183" s="50" t="s">
        <v>12</v>
      </c>
      <c r="B183" s="18" t="s">
        <v>392</v>
      </c>
      <c r="C183" s="107"/>
      <c r="D183" s="20" t="s">
        <v>50</v>
      </c>
      <c r="E183" s="25"/>
      <c r="F183" s="22">
        <v>34.5</v>
      </c>
      <c r="G183" s="22">
        <v>34.5</v>
      </c>
      <c r="H183" s="22">
        <v>34.5</v>
      </c>
      <c r="I183" s="86"/>
      <c r="J183" s="7"/>
    </row>
    <row r="184" spans="1:10" s="8" customFormat="1" ht="30" x14ac:dyDescent="0.2">
      <c r="A184" s="50" t="s">
        <v>357</v>
      </c>
      <c r="B184" s="18" t="s">
        <v>393</v>
      </c>
      <c r="C184" s="107" t="s">
        <v>394</v>
      </c>
      <c r="D184" s="20" t="s">
        <v>336</v>
      </c>
      <c r="E184" s="25"/>
      <c r="F184" s="22">
        <v>-34.5</v>
      </c>
      <c r="G184" s="22">
        <v>-34.5</v>
      </c>
      <c r="H184" s="22">
        <v>-34.5</v>
      </c>
      <c r="I184" s="86"/>
      <c r="J184" s="7"/>
    </row>
    <row r="185" spans="1:10" s="8" customFormat="1" ht="30" x14ac:dyDescent="0.2">
      <c r="A185" s="50" t="s">
        <v>12</v>
      </c>
      <c r="B185" s="18" t="s">
        <v>395</v>
      </c>
      <c r="C185" s="107"/>
      <c r="D185" s="20" t="s">
        <v>50</v>
      </c>
      <c r="E185" s="25"/>
      <c r="F185" s="22">
        <v>34.5</v>
      </c>
      <c r="G185" s="22">
        <v>34.5</v>
      </c>
      <c r="H185" s="22">
        <v>34.5</v>
      </c>
      <c r="I185" s="86"/>
      <c r="J185" s="7"/>
    </row>
    <row r="186" spans="1:10" s="8" customFormat="1" ht="30" x14ac:dyDescent="0.2">
      <c r="A186" s="50" t="s">
        <v>357</v>
      </c>
      <c r="B186" s="18" t="s">
        <v>396</v>
      </c>
      <c r="C186" s="107" t="s">
        <v>397</v>
      </c>
      <c r="D186" s="20" t="s">
        <v>336</v>
      </c>
      <c r="E186" s="25"/>
      <c r="F186" s="22">
        <v>-115</v>
      </c>
      <c r="G186" s="22">
        <v>-115</v>
      </c>
      <c r="H186" s="22">
        <v>-115</v>
      </c>
      <c r="I186" s="86"/>
      <c r="J186" s="7"/>
    </row>
    <row r="187" spans="1:10" s="8" customFormat="1" ht="30" x14ac:dyDescent="0.2">
      <c r="A187" s="50" t="s">
        <v>12</v>
      </c>
      <c r="B187" s="18" t="s">
        <v>398</v>
      </c>
      <c r="C187" s="107"/>
      <c r="D187" s="20" t="s">
        <v>50</v>
      </c>
      <c r="E187" s="25"/>
      <c r="F187" s="22">
        <v>115</v>
      </c>
      <c r="G187" s="22">
        <v>115</v>
      </c>
      <c r="H187" s="22">
        <v>115</v>
      </c>
      <c r="I187" s="86"/>
      <c r="J187" s="7"/>
    </row>
    <row r="188" spans="1:10" s="8" customFormat="1" x14ac:dyDescent="0.2">
      <c r="A188" s="50"/>
      <c r="B188" s="18"/>
      <c r="C188" s="61"/>
      <c r="D188" s="20"/>
      <c r="E188" s="25"/>
      <c r="F188" s="22"/>
      <c r="G188" s="22"/>
      <c r="H188" s="22"/>
      <c r="I188" s="23"/>
      <c r="J188" s="7"/>
    </row>
    <row r="189" spans="1:10" s="8" customFormat="1" x14ac:dyDescent="0.2">
      <c r="A189" s="108" t="s">
        <v>399</v>
      </c>
      <c r="B189" s="108"/>
      <c r="C189" s="108"/>
      <c r="D189" s="20"/>
      <c r="E189" s="25"/>
      <c r="F189" s="13">
        <f>F5+F11</f>
        <v>165945.20000000001</v>
      </c>
      <c r="G189" s="13">
        <f>G5+G11</f>
        <v>132371.1</v>
      </c>
      <c r="H189" s="13">
        <f>H5+H11</f>
        <v>15768.9</v>
      </c>
      <c r="I189" s="26"/>
      <c r="J189" s="7"/>
    </row>
    <row r="190" spans="1:10" s="16" customFormat="1" x14ac:dyDescent="0.2">
      <c r="A190" s="108" t="s">
        <v>400</v>
      </c>
      <c r="B190" s="108"/>
      <c r="C190" s="108"/>
      <c r="D190" s="64"/>
      <c r="E190" s="56"/>
      <c r="F190" s="13">
        <f>F14+F163+F150</f>
        <v>387887.10000000009</v>
      </c>
      <c r="G190" s="13">
        <f>G14+G163+G150</f>
        <v>206097.6</v>
      </c>
      <c r="H190" s="13">
        <f>H14+H163+H150</f>
        <v>89063.8</v>
      </c>
      <c r="I190" s="14"/>
      <c r="J190" s="15"/>
    </row>
    <row r="191" spans="1:10" s="16" customFormat="1" ht="60" x14ac:dyDescent="0.2">
      <c r="A191" s="109" t="s">
        <v>401</v>
      </c>
      <c r="B191" s="109"/>
      <c r="C191" s="109"/>
      <c r="D191" s="65" t="s">
        <v>402</v>
      </c>
      <c r="E191" s="25"/>
      <c r="F191" s="13">
        <v>0</v>
      </c>
      <c r="G191" s="13">
        <f>1841.8+'[1]Поправки 12.12.2024'!G57</f>
        <v>1843.1</v>
      </c>
      <c r="H191" s="13">
        <f>3662.1+'[1]Поправки 12.12.2024'!H57</f>
        <v>3664.7999999999997</v>
      </c>
      <c r="I191" s="66"/>
      <c r="J191" s="15"/>
    </row>
    <row r="192" spans="1:10" s="16" customFormat="1" ht="25.15" customHeight="1" x14ac:dyDescent="0.2">
      <c r="A192" s="109" t="s">
        <v>403</v>
      </c>
      <c r="B192" s="109"/>
      <c r="C192" s="109"/>
      <c r="D192" s="67"/>
      <c r="E192" s="56"/>
      <c r="F192" s="13">
        <f>F190+F191</f>
        <v>387887.10000000009</v>
      </c>
      <c r="G192" s="13">
        <f>G190+G191</f>
        <v>207940.7</v>
      </c>
      <c r="H192" s="13">
        <f>H190+H191</f>
        <v>92728.6</v>
      </c>
      <c r="I192" s="23"/>
      <c r="J192" s="15"/>
    </row>
    <row r="193" spans="1:10" s="70" customFormat="1" x14ac:dyDescent="0.2">
      <c r="A193" s="97" t="s">
        <v>404</v>
      </c>
      <c r="B193" s="97"/>
      <c r="C193" s="97"/>
      <c r="D193" s="20"/>
      <c r="E193" s="25"/>
      <c r="F193" s="22"/>
      <c r="G193" s="22"/>
      <c r="H193" s="22"/>
      <c r="I193" s="68"/>
      <c r="J193" s="69"/>
    </row>
    <row r="194" spans="1:10" s="8" customFormat="1" ht="15" customHeight="1" x14ac:dyDescent="0.2">
      <c r="A194" s="97" t="s">
        <v>405</v>
      </c>
      <c r="B194" s="97"/>
      <c r="C194" s="97"/>
      <c r="D194" s="20"/>
      <c r="E194" s="25"/>
      <c r="F194" s="22">
        <f t="shared" ref="F194:H194" si="7">F11+F5</f>
        <v>165945.20000000001</v>
      </c>
      <c r="G194" s="22">
        <f t="shared" si="7"/>
        <v>132371.1</v>
      </c>
      <c r="H194" s="22">
        <f t="shared" si="7"/>
        <v>15768.9</v>
      </c>
      <c r="I194" s="68"/>
      <c r="J194" s="7"/>
    </row>
    <row r="195" spans="1:10" s="8" customFormat="1" ht="15" customHeight="1" x14ac:dyDescent="0.2">
      <c r="A195" s="97" t="s">
        <v>406</v>
      </c>
      <c r="B195" s="97"/>
      <c r="C195" s="97"/>
      <c r="D195" s="11" t="s">
        <v>36</v>
      </c>
      <c r="E195" s="25"/>
      <c r="F195" s="22">
        <f>F192-F194</f>
        <v>221941.90000000008</v>
      </c>
      <c r="G195" s="22">
        <f>G192-G194</f>
        <v>75569.600000000006</v>
      </c>
      <c r="H195" s="22">
        <f>H192-H194</f>
        <v>76959.700000000012</v>
      </c>
      <c r="I195" s="68"/>
      <c r="J195" s="7"/>
    </row>
    <row r="196" spans="1:10" s="8" customFormat="1" ht="15" customHeight="1" x14ac:dyDescent="0.2">
      <c r="A196" s="97" t="s">
        <v>407</v>
      </c>
      <c r="B196" s="97"/>
      <c r="C196" s="97"/>
      <c r="D196" s="11"/>
      <c r="E196" s="25"/>
      <c r="F196" s="22">
        <f>F192-F189</f>
        <v>221941.90000000008</v>
      </c>
      <c r="G196" s="22">
        <f>G192-G189</f>
        <v>75569.600000000006</v>
      </c>
      <c r="H196" s="22">
        <f>H192-H189</f>
        <v>76959.700000000012</v>
      </c>
      <c r="I196" s="68" t="s">
        <v>36</v>
      </c>
      <c r="J196" s="7"/>
    </row>
    <row r="197" spans="1:10" s="8" customFormat="1" x14ac:dyDescent="0.2">
      <c r="A197" s="5"/>
      <c r="B197" s="7"/>
      <c r="D197" s="54"/>
      <c r="E197" s="71"/>
      <c r="F197" s="72"/>
      <c r="G197" s="72"/>
      <c r="H197" s="72"/>
      <c r="I197" s="73"/>
      <c r="J197" s="7"/>
    </row>
    <row r="200" spans="1:10" s="8" customFormat="1" x14ac:dyDescent="0.2">
      <c r="A200" s="5"/>
      <c r="B200" s="7"/>
      <c r="D200" s="54"/>
      <c r="E200" s="71"/>
      <c r="F200" s="72"/>
      <c r="G200" s="72"/>
      <c r="H200" s="72"/>
      <c r="I200" s="73"/>
      <c r="J200" s="7"/>
    </row>
    <row r="201" spans="1:10" s="8" customFormat="1" x14ac:dyDescent="0.2">
      <c r="A201" s="5"/>
      <c r="B201" s="7"/>
      <c r="D201" s="74"/>
      <c r="E201" s="74"/>
      <c r="F201" s="72"/>
      <c r="G201" s="72"/>
      <c r="H201" s="72"/>
      <c r="I201" s="73"/>
      <c r="J201" s="7"/>
    </row>
    <row r="202" spans="1:10" s="8" customFormat="1" x14ac:dyDescent="0.2">
      <c r="A202" s="5"/>
      <c r="B202" s="7"/>
      <c r="D202" s="54"/>
      <c r="E202" s="71"/>
      <c r="F202" s="72"/>
      <c r="G202" s="72"/>
      <c r="H202" s="72"/>
      <c r="I202" s="73"/>
      <c r="J202" s="7"/>
    </row>
    <row r="203" spans="1:10" s="8" customFormat="1" x14ac:dyDescent="0.2">
      <c r="A203" s="5"/>
      <c r="B203" s="7"/>
      <c r="D203" s="54"/>
      <c r="E203" s="71"/>
      <c r="F203" s="72"/>
      <c r="G203" s="72"/>
      <c r="H203" s="72"/>
      <c r="I203" s="73"/>
      <c r="J203" s="7"/>
    </row>
    <row r="204" spans="1:10" s="8" customFormat="1" x14ac:dyDescent="0.2">
      <c r="A204" s="5"/>
      <c r="B204" s="7"/>
      <c r="D204" s="54"/>
      <c r="E204" s="71"/>
      <c r="F204" s="72"/>
      <c r="G204" s="72"/>
      <c r="H204" s="72"/>
      <c r="I204" s="73"/>
      <c r="J204" s="7"/>
    </row>
    <row r="205" spans="1:10" s="8" customFormat="1" x14ac:dyDescent="0.2">
      <c r="A205" s="5"/>
      <c r="B205" s="7"/>
      <c r="D205" s="54"/>
      <c r="E205" s="71"/>
      <c r="F205" s="72"/>
      <c r="G205" s="72"/>
      <c r="H205" s="72"/>
      <c r="I205" s="73"/>
      <c r="J205" s="7"/>
    </row>
    <row r="206" spans="1:10" s="8" customFormat="1" x14ac:dyDescent="0.2">
      <c r="A206" s="5"/>
      <c r="B206" s="7"/>
      <c r="D206" s="54"/>
      <c r="E206" s="71"/>
      <c r="F206" s="72"/>
      <c r="G206" s="72"/>
      <c r="H206" s="72"/>
      <c r="I206" s="73"/>
      <c r="J206" s="7"/>
    </row>
    <row r="207" spans="1:10" s="8" customFormat="1" x14ac:dyDescent="0.2">
      <c r="A207" s="5"/>
      <c r="B207" s="7"/>
      <c r="D207" s="54"/>
      <c r="E207" s="71"/>
      <c r="F207" s="72"/>
      <c r="G207" s="72"/>
      <c r="H207" s="72"/>
      <c r="I207" s="73"/>
      <c r="J207" s="7"/>
    </row>
    <row r="208" spans="1:10" s="8" customFormat="1" x14ac:dyDescent="0.2">
      <c r="A208" s="5"/>
      <c r="B208" s="7"/>
      <c r="D208" s="54"/>
      <c r="E208" s="71"/>
      <c r="F208" s="72"/>
      <c r="G208" s="72"/>
      <c r="H208" s="72"/>
      <c r="I208" s="73"/>
      <c r="J208" s="7"/>
    </row>
    <row r="209" spans="1:10" s="8" customFormat="1" x14ac:dyDescent="0.2">
      <c r="A209" s="5"/>
      <c r="B209" s="7"/>
      <c r="D209" s="54"/>
      <c r="E209" s="71"/>
      <c r="F209" s="72"/>
      <c r="G209" s="72"/>
      <c r="H209" s="72"/>
      <c r="I209" s="73"/>
      <c r="J209" s="7"/>
    </row>
    <row r="210" spans="1:10" s="8" customFormat="1" x14ac:dyDescent="0.2">
      <c r="A210" s="5"/>
      <c r="B210" s="7"/>
      <c r="D210" s="54"/>
      <c r="E210" s="71"/>
      <c r="F210" s="72"/>
      <c r="G210" s="72"/>
      <c r="H210" s="72"/>
      <c r="I210" s="73"/>
      <c r="J210" s="7"/>
    </row>
    <row r="211" spans="1:10" s="8" customFormat="1" x14ac:dyDescent="0.2">
      <c r="A211" s="5"/>
      <c r="B211" s="7"/>
      <c r="D211" s="54"/>
      <c r="E211" s="71"/>
      <c r="F211" s="72"/>
      <c r="G211" s="72"/>
      <c r="H211" s="72"/>
      <c r="I211" s="73"/>
      <c r="J211" s="7"/>
    </row>
    <row r="212" spans="1:10" s="8" customFormat="1" x14ac:dyDescent="0.2">
      <c r="A212" s="5"/>
      <c r="B212" s="7"/>
      <c r="D212" s="54"/>
      <c r="E212" s="71"/>
      <c r="F212" s="72"/>
      <c r="G212" s="72"/>
      <c r="H212" s="72"/>
      <c r="I212" s="73"/>
      <c r="J212" s="7"/>
    </row>
    <row r="213" spans="1:10" s="8" customFormat="1" x14ac:dyDescent="0.2">
      <c r="A213" s="5"/>
      <c r="B213" s="7"/>
      <c r="D213" s="54"/>
      <c r="E213" s="71"/>
      <c r="F213" s="72"/>
      <c r="G213" s="72"/>
      <c r="H213" s="72"/>
      <c r="I213" s="73"/>
      <c r="J213" s="7"/>
    </row>
    <row r="214" spans="1:10" s="8" customFormat="1" x14ac:dyDescent="0.2">
      <c r="A214" s="5"/>
      <c r="B214" s="7"/>
      <c r="D214" s="54"/>
      <c r="E214" s="71"/>
      <c r="F214" s="72"/>
      <c r="G214" s="72"/>
      <c r="H214" s="72"/>
      <c r="I214" s="73"/>
      <c r="J214" s="7"/>
    </row>
    <row r="215" spans="1:10" s="8" customFormat="1" x14ac:dyDescent="0.2">
      <c r="A215" s="5"/>
      <c r="B215" s="7"/>
      <c r="D215" s="54"/>
      <c r="E215" s="71"/>
      <c r="F215" s="72"/>
      <c r="G215" s="72"/>
      <c r="H215" s="72"/>
      <c r="I215" s="73"/>
      <c r="J215" s="7"/>
    </row>
    <row r="216" spans="1:10" s="8" customFormat="1" x14ac:dyDescent="0.2">
      <c r="A216" s="5"/>
      <c r="B216" s="7"/>
      <c r="D216" s="54"/>
      <c r="E216" s="71"/>
      <c r="F216" s="72"/>
      <c r="G216" s="72"/>
      <c r="H216" s="72"/>
      <c r="I216" s="73"/>
      <c r="J216" s="7"/>
    </row>
    <row r="217" spans="1:10" s="8" customFormat="1" x14ac:dyDescent="0.2">
      <c r="A217" s="5"/>
      <c r="B217" s="7"/>
      <c r="D217" s="54"/>
      <c r="E217" s="71"/>
      <c r="F217" s="72"/>
      <c r="G217" s="72"/>
      <c r="H217" s="72"/>
      <c r="I217" s="73"/>
      <c r="J217" s="7"/>
    </row>
    <row r="218" spans="1:10" s="8" customFormat="1" x14ac:dyDescent="0.2">
      <c r="A218" s="5"/>
      <c r="B218" s="7"/>
      <c r="D218" s="54"/>
      <c r="E218" s="71"/>
      <c r="F218" s="72"/>
      <c r="G218" s="72"/>
      <c r="H218" s="72"/>
      <c r="I218" s="73"/>
      <c r="J218" s="7"/>
    </row>
    <row r="219" spans="1:10" s="8" customFormat="1" x14ac:dyDescent="0.2">
      <c r="A219" s="5"/>
      <c r="B219" s="7"/>
      <c r="D219" s="54"/>
      <c r="E219" s="71"/>
      <c r="F219" s="72"/>
      <c r="G219" s="72"/>
      <c r="H219" s="72"/>
      <c r="I219" s="73"/>
      <c r="J219" s="7"/>
    </row>
    <row r="220" spans="1:10" s="8" customFormat="1" x14ac:dyDescent="0.2">
      <c r="A220" s="5"/>
      <c r="B220" s="7"/>
      <c r="D220" s="54"/>
      <c r="E220" s="71"/>
      <c r="F220" s="72"/>
      <c r="G220" s="72"/>
      <c r="H220" s="72"/>
      <c r="I220" s="73"/>
      <c r="J220" s="7"/>
    </row>
    <row r="221" spans="1:10" s="8" customFormat="1" x14ac:dyDescent="0.2">
      <c r="A221" s="5"/>
      <c r="B221" s="7"/>
      <c r="D221" s="54"/>
      <c r="E221" s="71"/>
      <c r="F221" s="72"/>
      <c r="G221" s="72"/>
      <c r="H221" s="72"/>
      <c r="I221" s="73"/>
      <c r="J221" s="7"/>
    </row>
    <row r="222" spans="1:10" s="8" customFormat="1" x14ac:dyDescent="0.2">
      <c r="A222" s="5"/>
      <c r="B222" s="7"/>
      <c r="D222" s="54"/>
      <c r="E222" s="71"/>
      <c r="F222" s="72"/>
      <c r="G222" s="72"/>
      <c r="H222" s="72"/>
      <c r="I222" s="73"/>
      <c r="J222" s="7"/>
    </row>
    <row r="223" spans="1:10" s="8" customFormat="1" x14ac:dyDescent="0.2">
      <c r="A223" s="5"/>
      <c r="B223" s="7"/>
      <c r="D223" s="54"/>
      <c r="E223" s="71"/>
      <c r="F223" s="72"/>
      <c r="G223" s="72"/>
      <c r="H223" s="72"/>
      <c r="I223" s="73"/>
      <c r="J223" s="7"/>
    </row>
    <row r="224" spans="1:10" s="8" customFormat="1" x14ac:dyDescent="0.2">
      <c r="A224" s="5"/>
      <c r="B224" s="7"/>
      <c r="D224" s="54"/>
      <c r="E224" s="71"/>
      <c r="F224" s="72"/>
      <c r="G224" s="72"/>
      <c r="H224" s="72"/>
      <c r="I224" s="73"/>
      <c r="J224" s="7"/>
    </row>
    <row r="225" spans="1:10" s="8" customFormat="1" x14ac:dyDescent="0.2">
      <c r="A225" s="5"/>
      <c r="B225" s="7"/>
      <c r="D225" s="54"/>
      <c r="E225" s="71"/>
      <c r="F225" s="72"/>
      <c r="G225" s="72"/>
      <c r="H225" s="72"/>
      <c r="I225" s="73"/>
      <c r="J225" s="7"/>
    </row>
    <row r="226" spans="1:10" s="8" customFormat="1" x14ac:dyDescent="0.2">
      <c r="A226" s="5"/>
      <c r="B226" s="7"/>
      <c r="D226" s="54"/>
      <c r="E226" s="71"/>
      <c r="F226" s="72"/>
      <c r="G226" s="72"/>
      <c r="H226" s="72"/>
      <c r="I226" s="73"/>
      <c r="J226" s="7"/>
    </row>
    <row r="227" spans="1:10" s="8" customFormat="1" x14ac:dyDescent="0.2">
      <c r="A227" s="5"/>
      <c r="B227" s="7"/>
      <c r="D227" s="54"/>
      <c r="E227" s="71"/>
      <c r="F227" s="72"/>
      <c r="G227" s="72"/>
      <c r="H227" s="72"/>
      <c r="I227" s="73"/>
      <c r="J227" s="7"/>
    </row>
    <row r="228" spans="1:10" s="8" customFormat="1" x14ac:dyDescent="0.2">
      <c r="A228" s="5"/>
      <c r="B228" s="7"/>
      <c r="D228" s="54"/>
      <c r="E228" s="71"/>
      <c r="F228" s="72"/>
      <c r="G228" s="72"/>
      <c r="H228" s="72"/>
      <c r="I228" s="73"/>
      <c r="J228" s="7"/>
    </row>
    <row r="229" spans="1:10" s="8" customFormat="1" x14ac:dyDescent="0.2">
      <c r="A229" s="5"/>
      <c r="B229" s="7"/>
      <c r="D229" s="54"/>
      <c r="E229" s="71"/>
      <c r="F229" s="72"/>
      <c r="G229" s="72"/>
      <c r="H229" s="72"/>
      <c r="I229" s="73"/>
      <c r="J229" s="7"/>
    </row>
    <row r="230" spans="1:10" s="8" customFormat="1" x14ac:dyDescent="0.2">
      <c r="A230" s="5"/>
      <c r="B230" s="7"/>
      <c r="D230" s="54"/>
      <c r="E230" s="71"/>
      <c r="F230" s="72"/>
      <c r="G230" s="72"/>
      <c r="H230" s="72"/>
      <c r="I230" s="73"/>
      <c r="J230" s="7"/>
    </row>
    <row r="231" spans="1:10" s="8" customFormat="1" x14ac:dyDescent="0.2">
      <c r="A231" s="5"/>
      <c r="B231" s="7"/>
      <c r="D231" s="54"/>
      <c r="E231" s="71"/>
      <c r="F231" s="72"/>
      <c r="G231" s="72"/>
      <c r="H231" s="72"/>
      <c r="I231" s="73"/>
      <c r="J231" s="7"/>
    </row>
    <row r="232" spans="1:10" s="8" customFormat="1" x14ac:dyDescent="0.2">
      <c r="A232" s="5"/>
      <c r="B232" s="7"/>
      <c r="D232" s="54"/>
      <c r="E232" s="71"/>
      <c r="F232" s="72"/>
      <c r="G232" s="72"/>
      <c r="H232" s="72"/>
      <c r="I232" s="73"/>
      <c r="J232" s="7"/>
    </row>
    <row r="233" spans="1:10" s="8" customFormat="1" x14ac:dyDescent="0.2">
      <c r="A233" s="5"/>
      <c r="B233" s="7"/>
      <c r="D233" s="54"/>
      <c r="E233" s="71"/>
      <c r="F233" s="72"/>
      <c r="G233" s="72"/>
      <c r="H233" s="72"/>
      <c r="I233" s="73"/>
      <c r="J233" s="7"/>
    </row>
    <row r="234" spans="1:10" s="8" customFormat="1" x14ac:dyDescent="0.2">
      <c r="A234" s="5"/>
      <c r="B234" s="7"/>
      <c r="D234" s="54"/>
      <c r="E234" s="71"/>
      <c r="F234" s="72"/>
      <c r="G234" s="72"/>
      <c r="H234" s="72"/>
      <c r="I234" s="73"/>
      <c r="J234" s="7"/>
    </row>
    <row r="235" spans="1:10" s="8" customFormat="1" x14ac:dyDescent="0.2">
      <c r="A235" s="5"/>
      <c r="B235" s="7"/>
      <c r="D235" s="54"/>
      <c r="E235" s="71"/>
      <c r="F235" s="72"/>
      <c r="G235" s="72"/>
      <c r="H235" s="72"/>
      <c r="I235" s="73"/>
      <c r="J235" s="7"/>
    </row>
    <row r="236" spans="1:10" s="8" customFormat="1" x14ac:dyDescent="0.2">
      <c r="A236" s="5"/>
      <c r="B236" s="7"/>
      <c r="D236" s="54"/>
      <c r="E236" s="71"/>
      <c r="F236" s="72"/>
      <c r="G236" s="72"/>
      <c r="H236" s="72"/>
      <c r="I236" s="73"/>
      <c r="J236" s="7"/>
    </row>
    <row r="237" spans="1:10" s="8" customFormat="1" x14ac:dyDescent="0.2">
      <c r="A237" s="5"/>
      <c r="B237" s="7"/>
      <c r="D237" s="54"/>
      <c r="E237" s="71"/>
      <c r="F237" s="72"/>
      <c r="G237" s="72"/>
      <c r="H237" s="72"/>
      <c r="I237" s="73"/>
      <c r="J237" s="7"/>
    </row>
    <row r="238" spans="1:10" s="8" customFormat="1" x14ac:dyDescent="0.2">
      <c r="A238" s="5"/>
      <c r="B238" s="7"/>
      <c r="D238" s="54"/>
      <c r="E238" s="71"/>
      <c r="F238" s="72"/>
      <c r="G238" s="72"/>
      <c r="H238" s="72"/>
      <c r="I238" s="73"/>
      <c r="J238" s="7"/>
    </row>
    <row r="239" spans="1:10" s="8" customFormat="1" x14ac:dyDescent="0.2">
      <c r="A239" s="5"/>
      <c r="B239" s="7"/>
      <c r="D239" s="54"/>
      <c r="E239" s="71"/>
      <c r="F239" s="72"/>
      <c r="G239" s="72"/>
      <c r="H239" s="72"/>
      <c r="I239" s="73"/>
      <c r="J239" s="7"/>
    </row>
    <row r="240" spans="1:10" s="8" customFormat="1" x14ac:dyDescent="0.2">
      <c r="A240" s="5"/>
      <c r="B240" s="7"/>
      <c r="D240" s="54"/>
      <c r="E240" s="71"/>
      <c r="F240" s="72"/>
      <c r="G240" s="72"/>
      <c r="H240" s="72"/>
      <c r="I240" s="73"/>
      <c r="J240" s="7"/>
    </row>
    <row r="241" spans="1:10" s="8" customFormat="1" x14ac:dyDescent="0.2">
      <c r="A241" s="5"/>
      <c r="B241" s="7"/>
      <c r="D241" s="54"/>
      <c r="E241" s="71"/>
      <c r="F241" s="72"/>
      <c r="G241" s="72"/>
      <c r="H241" s="72"/>
      <c r="I241" s="73"/>
      <c r="J241" s="7"/>
    </row>
    <row r="242" spans="1:10" s="8" customFormat="1" x14ac:dyDescent="0.2">
      <c r="A242" s="5"/>
      <c r="B242" s="7"/>
      <c r="D242" s="54"/>
      <c r="E242" s="71"/>
      <c r="F242" s="72"/>
      <c r="G242" s="72"/>
      <c r="H242" s="72"/>
      <c r="I242" s="73"/>
      <c r="J242" s="7"/>
    </row>
    <row r="243" spans="1:10" s="8" customFormat="1" x14ac:dyDescent="0.2">
      <c r="A243" s="5"/>
      <c r="B243" s="7"/>
      <c r="D243" s="54"/>
      <c r="E243" s="71"/>
      <c r="F243" s="72"/>
      <c r="G243" s="72"/>
      <c r="H243" s="72"/>
      <c r="I243" s="73"/>
      <c r="J243" s="7"/>
    </row>
    <row r="244" spans="1:10" s="8" customFormat="1" x14ac:dyDescent="0.2">
      <c r="A244" s="5"/>
      <c r="B244" s="7"/>
      <c r="D244" s="54"/>
      <c r="E244" s="71"/>
      <c r="F244" s="72"/>
      <c r="G244" s="72"/>
      <c r="H244" s="72"/>
      <c r="I244" s="73"/>
      <c r="J244" s="7"/>
    </row>
    <row r="245" spans="1:10" s="8" customFormat="1" x14ac:dyDescent="0.2">
      <c r="A245" s="5"/>
      <c r="B245" s="7"/>
      <c r="D245" s="54"/>
      <c r="E245" s="71"/>
      <c r="F245" s="72"/>
      <c r="G245" s="72"/>
      <c r="H245" s="72"/>
      <c r="I245" s="73"/>
      <c r="J245" s="7"/>
    </row>
    <row r="246" spans="1:10" s="8" customFormat="1" x14ac:dyDescent="0.2">
      <c r="A246" s="5"/>
      <c r="B246" s="7"/>
      <c r="D246" s="54"/>
      <c r="E246" s="71"/>
      <c r="F246" s="72"/>
      <c r="G246" s="72"/>
      <c r="H246" s="72"/>
      <c r="I246" s="73"/>
      <c r="J246" s="7"/>
    </row>
    <row r="247" spans="1:10" s="8" customFormat="1" x14ac:dyDescent="0.2">
      <c r="A247" s="5"/>
      <c r="B247" s="7"/>
      <c r="D247" s="54"/>
      <c r="E247" s="71"/>
      <c r="F247" s="72"/>
      <c r="G247" s="72"/>
      <c r="H247" s="72"/>
      <c r="I247" s="73"/>
      <c r="J247" s="7"/>
    </row>
    <row r="248" spans="1:10" s="8" customFormat="1" x14ac:dyDescent="0.2">
      <c r="A248" s="5"/>
      <c r="B248" s="7"/>
      <c r="D248" s="54"/>
      <c r="E248" s="71"/>
      <c r="F248" s="72"/>
      <c r="G248" s="72"/>
      <c r="H248" s="72"/>
      <c r="I248" s="73"/>
      <c r="J248" s="7"/>
    </row>
    <row r="249" spans="1:10" s="8" customFormat="1" x14ac:dyDescent="0.2">
      <c r="A249" s="5"/>
      <c r="B249" s="7"/>
      <c r="D249" s="54"/>
      <c r="E249" s="71"/>
      <c r="F249" s="72"/>
      <c r="G249" s="72"/>
      <c r="H249" s="72"/>
      <c r="I249" s="73"/>
      <c r="J249" s="7"/>
    </row>
    <row r="250" spans="1:10" s="8" customFormat="1" x14ac:dyDescent="0.2">
      <c r="A250" s="5"/>
      <c r="B250" s="7"/>
      <c r="D250" s="54"/>
      <c r="E250" s="71"/>
      <c r="F250" s="72"/>
      <c r="G250" s="72"/>
      <c r="H250" s="72"/>
      <c r="I250" s="73"/>
      <c r="J250" s="7"/>
    </row>
    <row r="251" spans="1:10" s="8" customFormat="1" x14ac:dyDescent="0.2">
      <c r="A251" s="5"/>
      <c r="B251" s="7"/>
      <c r="D251" s="54"/>
      <c r="E251" s="71"/>
      <c r="F251" s="72"/>
      <c r="G251" s="72"/>
      <c r="H251" s="72"/>
      <c r="I251" s="73"/>
      <c r="J251" s="7"/>
    </row>
    <row r="252" spans="1:10" s="8" customFormat="1" x14ac:dyDescent="0.2">
      <c r="A252" s="5"/>
      <c r="B252" s="7"/>
      <c r="D252" s="54"/>
      <c r="E252" s="71"/>
      <c r="F252" s="72"/>
      <c r="G252" s="72"/>
      <c r="H252" s="72"/>
      <c r="I252" s="73"/>
      <c r="J252" s="7"/>
    </row>
    <row r="253" spans="1:10" s="8" customFormat="1" x14ac:dyDescent="0.2">
      <c r="A253" s="5"/>
      <c r="B253" s="7"/>
      <c r="D253" s="54"/>
      <c r="E253" s="71"/>
      <c r="F253" s="72"/>
      <c r="G253" s="72"/>
      <c r="H253" s="72"/>
      <c r="I253" s="73"/>
      <c r="J253" s="7"/>
    </row>
    <row r="254" spans="1:10" s="8" customFormat="1" x14ac:dyDescent="0.2">
      <c r="A254" s="5"/>
      <c r="B254" s="7"/>
      <c r="D254" s="54"/>
      <c r="E254" s="71"/>
      <c r="F254" s="72"/>
      <c r="G254" s="72"/>
      <c r="H254" s="72"/>
      <c r="I254" s="73"/>
      <c r="J254" s="7"/>
    </row>
    <row r="255" spans="1:10" s="8" customFormat="1" x14ac:dyDescent="0.2">
      <c r="A255" s="5"/>
      <c r="B255" s="7"/>
      <c r="D255" s="54"/>
      <c r="E255" s="71"/>
      <c r="F255" s="72"/>
      <c r="G255" s="72"/>
      <c r="H255" s="72"/>
      <c r="I255" s="73"/>
      <c r="J255" s="7"/>
    </row>
    <row r="256" spans="1:10" s="8" customFormat="1" x14ac:dyDescent="0.2">
      <c r="A256" s="5"/>
      <c r="B256" s="7"/>
      <c r="D256" s="54"/>
      <c r="E256" s="71"/>
      <c r="F256" s="72"/>
      <c r="G256" s="72"/>
      <c r="H256" s="72"/>
      <c r="I256" s="73"/>
      <c r="J256" s="7"/>
    </row>
    <row r="257" spans="1:10" s="8" customFormat="1" x14ac:dyDescent="0.2">
      <c r="A257" s="5"/>
      <c r="B257" s="7"/>
      <c r="D257" s="54"/>
      <c r="E257" s="71"/>
      <c r="F257" s="72"/>
      <c r="G257" s="72"/>
      <c r="H257" s="72"/>
      <c r="I257" s="73"/>
      <c r="J257" s="7"/>
    </row>
    <row r="258" spans="1:10" s="8" customFormat="1" x14ac:dyDescent="0.2">
      <c r="A258" s="5"/>
      <c r="B258" s="7"/>
      <c r="D258" s="54"/>
      <c r="E258" s="71"/>
      <c r="F258" s="72"/>
      <c r="G258" s="72"/>
      <c r="H258" s="72"/>
      <c r="I258" s="73"/>
      <c r="J258" s="7"/>
    </row>
    <row r="259" spans="1:10" s="8" customFormat="1" x14ac:dyDescent="0.2">
      <c r="A259" s="5"/>
      <c r="B259" s="7"/>
      <c r="D259" s="54"/>
      <c r="E259" s="71"/>
      <c r="F259" s="72"/>
      <c r="G259" s="72"/>
      <c r="H259" s="72"/>
      <c r="I259" s="73"/>
      <c r="J259" s="7"/>
    </row>
    <row r="260" spans="1:10" x14ac:dyDescent="0.25">
      <c r="C260" s="8"/>
    </row>
    <row r="261" spans="1:10" x14ac:dyDescent="0.25">
      <c r="C261" s="8"/>
    </row>
  </sheetData>
  <mergeCells count="113">
    <mergeCell ref="A195:C195"/>
    <mergeCell ref="A196:C196"/>
    <mergeCell ref="D201:E201"/>
    <mergeCell ref="A189:C189"/>
    <mergeCell ref="A190:C190"/>
    <mergeCell ref="A191:C191"/>
    <mergeCell ref="A192:C192"/>
    <mergeCell ref="A193:C193"/>
    <mergeCell ref="A194:C194"/>
    <mergeCell ref="A176:A177"/>
    <mergeCell ref="C176:C179"/>
    <mergeCell ref="D176:D177"/>
    <mergeCell ref="I176:I187"/>
    <mergeCell ref="A178:A179"/>
    <mergeCell ref="D178:D179"/>
    <mergeCell ref="C180:C181"/>
    <mergeCell ref="C182:C183"/>
    <mergeCell ref="C184:C185"/>
    <mergeCell ref="C186:C187"/>
    <mergeCell ref="A170:A171"/>
    <mergeCell ref="C170:C171"/>
    <mergeCell ref="D170:D171"/>
    <mergeCell ref="E170:E171"/>
    <mergeCell ref="I170:I171"/>
    <mergeCell ref="A175:D175"/>
    <mergeCell ref="E157:E158"/>
    <mergeCell ref="E160:E161"/>
    <mergeCell ref="A163:D163"/>
    <mergeCell ref="A166:A168"/>
    <mergeCell ref="E166:E168"/>
    <mergeCell ref="I166:I167"/>
    <mergeCell ref="A142:D142"/>
    <mergeCell ref="C143:C146"/>
    <mergeCell ref="E145:E146"/>
    <mergeCell ref="A148:D148"/>
    <mergeCell ref="I148:I161"/>
    <mergeCell ref="A149:D149"/>
    <mergeCell ref="A150:D150"/>
    <mergeCell ref="C151:C158"/>
    <mergeCell ref="E151:E152"/>
    <mergeCell ref="E155:E156"/>
    <mergeCell ref="D125:D128"/>
    <mergeCell ref="E125:E128"/>
    <mergeCell ref="I125:I126"/>
    <mergeCell ref="I127:I128"/>
    <mergeCell ref="A130:D130"/>
    <mergeCell ref="C132:C140"/>
    <mergeCell ref="I108:I109"/>
    <mergeCell ref="A112:D112"/>
    <mergeCell ref="C114:C117"/>
    <mergeCell ref="E114:E115"/>
    <mergeCell ref="A119:D119"/>
    <mergeCell ref="A124:D124"/>
    <mergeCell ref="E103:E104"/>
    <mergeCell ref="F103:F104"/>
    <mergeCell ref="G103:G104"/>
    <mergeCell ref="H103:H104"/>
    <mergeCell ref="A107:D107"/>
    <mergeCell ref="A108:A109"/>
    <mergeCell ref="E108:E109"/>
    <mergeCell ref="C94:C96"/>
    <mergeCell ref="A98:D98"/>
    <mergeCell ref="C99:C105"/>
    <mergeCell ref="A103:A104"/>
    <mergeCell ref="B103:B104"/>
    <mergeCell ref="D103:D104"/>
    <mergeCell ref="A82:D82"/>
    <mergeCell ref="C84:C85"/>
    <mergeCell ref="A87:D87"/>
    <mergeCell ref="C88:C90"/>
    <mergeCell ref="E92:E93"/>
    <mergeCell ref="I92:I93"/>
    <mergeCell ref="C59:C61"/>
    <mergeCell ref="C62:C66"/>
    <mergeCell ref="C67:C73"/>
    <mergeCell ref="E70:E71"/>
    <mergeCell ref="A76:D76"/>
    <mergeCell ref="C79:C80"/>
    <mergeCell ref="A51:D51"/>
    <mergeCell ref="C53:C54"/>
    <mergeCell ref="A56:C56"/>
    <mergeCell ref="D57:D58"/>
    <mergeCell ref="E57:E58"/>
    <mergeCell ref="I57:I58"/>
    <mergeCell ref="A30:A31"/>
    <mergeCell ref="D30:D31"/>
    <mergeCell ref="E30:E31"/>
    <mergeCell ref="I30:I31"/>
    <mergeCell ref="C33:C49"/>
    <mergeCell ref="E34:E35"/>
    <mergeCell ref="E16:E17"/>
    <mergeCell ref="I16:I17"/>
    <mergeCell ref="A19:D19"/>
    <mergeCell ref="C20:C21"/>
    <mergeCell ref="E25:E26"/>
    <mergeCell ref="A29:D29"/>
    <mergeCell ref="A5:D5"/>
    <mergeCell ref="A11:D11"/>
    <mergeCell ref="A14:D14"/>
    <mergeCell ref="A15:D15"/>
    <mergeCell ref="A16:A17"/>
    <mergeCell ref="B16:B17"/>
    <mergeCell ref="C16:C17"/>
    <mergeCell ref="D16:D17"/>
    <mergeCell ref="B1:I1"/>
    <mergeCell ref="B2:I2"/>
    <mergeCell ref="A3:A4"/>
    <mergeCell ref="B3:B4"/>
    <mergeCell ref="C3:C4"/>
    <mergeCell ref="D3:D4"/>
    <mergeCell ref="E3:E4"/>
    <mergeCell ref="F3:H3"/>
    <mergeCell ref="I3:I4"/>
  </mergeCells>
  <pageMargins left="0.59055118110236227" right="3.937007874015748E-2" top="0.35433070866141736" bottom="0.23622047244094491" header="0.51181102362204722" footer="0.51181102362204722"/>
  <pageSetup paperSize="9" scale="57" fitToHeight="0" orientation="landscape" horizontalDpi="4294967295" verticalDpi="4294967295" r:id="rId1"/>
  <headerFooter alignWithMargins="0"/>
  <rowBreaks count="12" manualBreakCount="12">
    <brk id="17" max="8" man="1"/>
    <brk id="43" max="8" man="1"/>
    <brk id="61" max="8" man="1"/>
    <brk id="81" max="8" man="1"/>
    <brk id="86" max="8" man="1"/>
    <brk id="93" max="8" man="1"/>
    <brk id="106" max="8" man="1"/>
    <brk id="111" max="8" man="1"/>
    <brk id="139" max="8" man="1"/>
    <brk id="147" max="8" man="1"/>
    <brk id="162" max="8" man="1"/>
    <brk id="19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Поправки_СВОД</vt:lpstr>
      <vt:lpstr>Поправки_СВОД!Заголовки_для_печати</vt:lpstr>
      <vt:lpstr>Поправки_СВОД!Область_печати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Батманова Светлана Юрьевна</dc:creator>
  <cp:lastModifiedBy>Батманова Светлана Юрьевна</cp:lastModifiedBy>
  <cp:lastPrinted>2024-12-16T12:01:54Z</cp:lastPrinted>
  <dcterms:created xsi:type="dcterms:W3CDTF">2024-12-16T11:49:28Z</dcterms:created>
  <dcterms:modified xsi:type="dcterms:W3CDTF">2024-12-16T12:06:56Z</dcterms:modified>
</cp:coreProperties>
</file>