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4" r:id="rId2"/>
    <sheet name="Лист3" sheetId="3" r:id="rId3"/>
  </sheets>
  <definedNames>
    <definedName name="_xlnm.Print_Titles" localSheetId="0">Лист1!$4:$4</definedName>
    <definedName name="_xlnm.Print_Area" localSheetId="0">Лист1!$A$1:$E$75</definedName>
  </definedNames>
  <calcPr calcId="144525"/>
</workbook>
</file>

<file path=xl/calcChain.xml><?xml version="1.0" encoding="utf-8"?>
<calcChain xmlns="http://schemas.openxmlformats.org/spreadsheetml/2006/main">
  <c r="D11" i="1" l="1"/>
  <c r="E11" i="1"/>
  <c r="C11" i="1"/>
  <c r="D72" i="1" l="1"/>
  <c r="C72" i="1"/>
  <c r="E74" i="1"/>
  <c r="E73" i="1"/>
  <c r="C64" i="1"/>
  <c r="E57" i="1"/>
  <c r="E56" i="1"/>
  <c r="E55" i="1"/>
  <c r="D54" i="1"/>
  <c r="E54" i="1"/>
  <c r="C54" i="1"/>
  <c r="E52" i="1"/>
  <c r="E34" i="1"/>
  <c r="E32" i="1"/>
  <c r="E23" i="1"/>
  <c r="D16" i="1" l="1"/>
  <c r="C16" i="1"/>
  <c r="E17" i="1"/>
  <c r="E75" i="1" l="1"/>
  <c r="C71" i="1"/>
  <c r="E70" i="1"/>
  <c r="E69" i="1" s="1"/>
  <c r="E68" i="1" s="1"/>
  <c r="D69" i="1"/>
  <c r="C69" i="1"/>
  <c r="C68" i="1" s="1"/>
  <c r="E67" i="1"/>
  <c r="E66" i="1" s="1"/>
  <c r="D66" i="1"/>
  <c r="C66" i="1"/>
  <c r="E65" i="1"/>
  <c r="E64" i="1" s="1"/>
  <c r="E63" i="1" s="1"/>
  <c r="D64" i="1"/>
  <c r="D63" i="1" s="1"/>
  <c r="E62" i="1"/>
  <c r="E61" i="1" s="1"/>
  <c r="E60" i="1" s="1"/>
  <c r="D61" i="1"/>
  <c r="D60" i="1" s="1"/>
  <c r="C61" i="1"/>
  <c r="C60" i="1" s="1"/>
  <c r="D59" i="1"/>
  <c r="E53" i="1"/>
  <c r="E51" i="1"/>
  <c r="E50" i="1"/>
  <c r="E49" i="1"/>
  <c r="E48" i="1"/>
  <c r="E47" i="1"/>
  <c r="D46" i="1"/>
  <c r="C46" i="1"/>
  <c r="E45" i="1"/>
  <c r="E44" i="1" s="1"/>
  <c r="D44" i="1"/>
  <c r="C44" i="1"/>
  <c r="E43" i="1"/>
  <c r="E42" i="1"/>
  <c r="D41" i="1"/>
  <c r="D38" i="1" s="1"/>
  <c r="C41" i="1"/>
  <c r="E40" i="1"/>
  <c r="E39" i="1" s="1"/>
  <c r="D39" i="1"/>
  <c r="C39" i="1"/>
  <c r="E37" i="1"/>
  <c r="E36" i="1"/>
  <c r="E35" i="1"/>
  <c r="E33" i="1"/>
  <c r="E31" i="1"/>
  <c r="D30" i="1"/>
  <c r="D29" i="1" s="1"/>
  <c r="C30" i="1"/>
  <c r="C29" i="1" s="1"/>
  <c r="E28" i="1"/>
  <c r="E27" i="1"/>
  <c r="E26" i="1"/>
  <c r="E25" i="1"/>
  <c r="E24" i="1"/>
  <c r="E22" i="1"/>
  <c r="D21" i="1"/>
  <c r="C21" i="1"/>
  <c r="E20" i="1"/>
  <c r="E19" i="1" s="1"/>
  <c r="D19" i="1"/>
  <c r="C19" i="1"/>
  <c r="E18" i="1"/>
  <c r="E16" i="1" s="1"/>
  <c r="E15" i="1"/>
  <c r="E14" i="1"/>
  <c r="E13" i="1"/>
  <c r="E12" i="1"/>
  <c r="E10" i="1"/>
  <c r="E9" i="1"/>
  <c r="E8" i="1"/>
  <c r="D7" i="1"/>
  <c r="C7" i="1"/>
  <c r="D6" i="1" l="1"/>
  <c r="E72" i="1"/>
  <c r="E71" i="1" s="1"/>
  <c r="E46" i="1"/>
  <c r="E41" i="1"/>
  <c r="C38" i="1"/>
  <c r="C6" i="1" s="1"/>
  <c r="E38" i="1"/>
  <c r="E30" i="1"/>
  <c r="E29" i="1" s="1"/>
  <c r="E21" i="1"/>
  <c r="E7" i="1"/>
  <c r="E59" i="1"/>
  <c r="C63" i="1"/>
  <c r="D68" i="1"/>
  <c r="D71" i="1"/>
  <c r="E58" i="1" l="1"/>
  <c r="E6" i="1"/>
  <c r="E5" i="1" s="1"/>
  <c r="D58" i="1"/>
  <c r="D5" i="1" s="1"/>
  <c r="C59" i="1"/>
  <c r="C58" i="1" l="1"/>
  <c r="C5" i="1" l="1"/>
</calcChain>
</file>

<file path=xl/sharedStrings.xml><?xml version="1.0" encoding="utf-8"?>
<sst xmlns="http://schemas.openxmlformats.org/spreadsheetml/2006/main" count="148" uniqueCount="143">
  <si>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</si>
  <si>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</si>
  <si>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</si>
  <si>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</si>
  <si>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</si>
  <si>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</si>
  <si>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</si>
  <si>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</si>
  <si>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</si>
  <si>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</si>
  <si>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</si>
  <si>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</si>
  <si>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</si>
  <si>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</si>
  <si>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</si>
  <si>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</si>
  <si>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034 1 13 01995 05 0000 130</t>
  </si>
  <si>
    <t>005 1 14 06013 05 0000 430</t>
  </si>
  <si>
    <t>182 1 16 03010 01 0000 140</t>
  </si>
  <si>
    <t>048 1 16 25050 01 0000 140</t>
  </si>
  <si>
    <t>188 1 16 30030 01 0000 140</t>
  </si>
  <si>
    <t>188 1 16 43000 01 0000 140</t>
  </si>
  <si>
    <t>034 1 16 90050 05 0000 140</t>
  </si>
  <si>
    <t>188 1 16 90050 05 0000 140</t>
  </si>
  <si>
    <t>042 1 11 09045 05 0000 120</t>
  </si>
  <si>
    <t>048 1 12 01041 01 0000 120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</si>
  <si>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</si>
  <si>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</si>
  <si>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</si>
  <si>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</si>
  <si>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</si>
  <si>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</si>
  <si>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</si>
  <si>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</si>
  <si>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</si>
  <si>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</si>
  <si>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</si>
  <si>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</si>
  <si>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</si>
  <si>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</si>
  <si>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</si>
  <si>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</si>
  <si>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</si>
  <si>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</si>
  <si>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</si>
  <si>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</si>
  <si>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</si>
  <si>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</si>
  <si>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нарушение законодательства в области охраны окружающей среды</t>
  </si>
  <si>
    <t>Прочие денежные взыскания (штрафы) за правонарушения в области дорожного движения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</si>
  <si>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</si>
  <si>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</si>
  <si>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</si>
  <si>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</si>
  <si>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</si>
  <si>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</si>
  <si>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</si>
  <si>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</si>
  <si>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</si>
  <si>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</si>
  <si>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</si>
  <si>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</si>
  <si>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</si>
  <si>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</si>
  <si>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</si>
  <si>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</si>
  <si>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</si>
  <si>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</si>
  <si>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</si>
  <si>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</si>
  <si>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</si>
  <si>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</si>
  <si>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</si>
  <si>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</si>
  <si>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</si>
  <si>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</si>
  <si>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</si>
  <si>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</si>
  <si>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</si>
  <si>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</si>
  <si>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 xml:space="preserve">Доходы от оказания платных услуг (работ) </t>
  </si>
  <si>
    <t>Прочие доходы от оказания платных услуг (работ) получателями средств бюджетов муниципальных районов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</si>
  <si>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</si>
  <si>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</si>
  <si>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</si>
  <si>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</si>
  <si>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</si>
  <si>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</si>
  <si>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</si>
  <si>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</si>
  <si>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</si>
  <si>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</si>
  <si>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</si>
  <si>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</si>
  <si>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</si>
  <si>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</si>
  <si>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</si>
  <si>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</si>
  <si>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</si>
  <si>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</si>
  <si>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местным бюджетам на софинансирование капитальных вложений в объекты муниципальной собственности в рамках подпрограммы 1 "Развитие сети автомобильных дорог местного значения, улично-дорожной сети и дорожных сооружений" государственной программы Ненецкого автономного округа "Развитие транспортной системы Ненецкого автономного округа"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</si>
  <si>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</si>
  <si>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</si>
  <si>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</si>
  <si>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</si>
  <si>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</si>
  <si>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</si>
  <si>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</si>
  <si>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</si>
  <si>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</si>
  <si>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 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</si>
  <si>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</si>
  <si>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</si>
  <si>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040 2 18 60010 05 0000 150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</si>
  <si>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</si>
  <si>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</si>
  <si>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</si>
  <si>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</si>
  <si>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</si>
  <si>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046 2 19 60010 05 0000 150</t>
  </si>
  <si>
    <t>Фактически поступило за 1 квартал 2018 года, тыс.руб.</t>
  </si>
  <si>
    <t>Отклонение                                                 ("+" рост,                                                                 "-" снижение к аналогичному периоду прошлого года), тыс.руб.</t>
  </si>
  <si>
    <t>Наименование сатьи дохода</t>
  </si>
  <si>
    <t>Фактически поступило за 1 квартал 2019 года, тыс.руб.</t>
  </si>
  <si>
    <t>Аналитические данные о поступлении доходов в районный бюджет по видам доходов за 1 квартал 2019 года в сравнении с соответствующим периодом прошлого года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</si>
  <si>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</si>
  <si>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</si>
  <si>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005 1 11 05013 10 0000 120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</si>
  <si>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</si>
  <si>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048 1 12 01020 01 0000 120</t>
  </si>
  <si>
    <t>Плата за выбросы загрязняющих веществ в атмосферный воздух передвижными объектами</t>
  </si>
  <si>
    <t>048 1 12 01040 01 0000 120</t>
  </si>
  <si>
    <t>Плата за размещение отходов производства и потребления</t>
  </si>
  <si>
    <t>076 1 16 90050 05 0000 140</t>
  </si>
  <si>
    <t>000 1 17 00000 00 0000 000</t>
  </si>
  <si>
    <t>Прочие неналоговые доходы</t>
  </si>
  <si>
    <t>034 1 17 01050 05 0000 180</t>
  </si>
  <si>
    <t>Невыясненные поступления, зачисляемые в бюджеты муниципальных районов</t>
  </si>
  <si>
    <t>042 1 17 01050 05 0000 180</t>
  </si>
  <si>
    <t>034 1 17 05050 05 0000 180</t>
  </si>
  <si>
    <t>Прочие неналоговые доходы бюджетов муниципальных районов</t>
  </si>
  <si>
    <t>034 2 19 60010 05 0000 150</t>
  </si>
  <si>
    <t>042 2 19 60010 05 0000 150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</si>
</sst>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35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6" fontId="2" fillId="0" borderId="2" xfId="0" applyNumberFormat="1" applyFont="1" applyFill="1" applyBorder="1" applyAlignment="1" applyProtection="1">
      <alignment wrapText="1"/>
      <protection locked="0"/>
    </xf>
    <xf numFmtId="0" fontId="2" fillId="0" borderId="1" xfId="3" applyFont="1" applyFill="1" applyBorder="1" applyAlignment="1">
      <alignment wrapText="1"/>
    </xf>
    <xf numFmtId="0" fontId="2" fillId="0" borderId="1" xfId="0" applyFont="1" applyFill="1" applyBorder="1" applyAlignment="1" applyProtection="1">
      <alignment horizontal="left" wrapText="1"/>
    </xf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0" fontId="3" fillId="0" borderId="1" xfId="0" applyFont="1" applyFill="1" applyBorder="1" applyAlignment="1"/>
    <xf numFmtId="0" fontId="3" fillId="2" borderId="0" xfId="0" applyFont="1" applyFill="1"/>
    <xf numFmtId="164" fontId="2" fillId="0" borderId="1" xfId="1" applyNumberFormat="1" applyFont="1" applyFill="1" applyBorder="1" applyAlignment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4" fontId="3" fillId="0" borderId="1" xfId="0" applyNumberFormat="1" applyFont="1" applyFill="1" applyBorder="1" applyAlignment="1"/>
    <xf numFmtId="49" fontId="2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0" applyFont="1" applyFill="1" applyBorder="1" applyAlignment="1" applyProtection="1">
      <alignment horizontal="left" wrapText="1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46"/>
  <sheetViews>
    <sheetView tabSelected="1" zoomScaleNormal="100" zoomScaleSheetLayoutView="100" workbookViewId="0">
      <selection activeCell="D75" sqref="D75"/>
    </sheetView>
  </sheetViews>
  <sheetFormatPr defaultColWidth="9.140625" defaultRowHeight="15" x14ac:dyDescent="0.25"/>
  <cols>
    <col min="1" max="1" width="27.5703125" style="28" customWidth="1"/>
    <col min="2" max="2" width="48.7109375" style="2" customWidth="1"/>
    <col min="3" max="5" width="15.85546875" style="2" customWidth="1"/>
    <col min="6" max="97" width="9.140625" style="2" customWidth="1"/>
    <col min="98" max="16384" width="9.140625" style="2"/>
  </cols>
  <sheetData>
    <row r="1" spans="1:5" ht="15" customHeight="1" x14ac:dyDescent="0.25">
      <c r="A1" s="34"/>
      <c r="B1" s="34"/>
      <c r="D1" s="12"/>
    </row>
    <row r="2" spans="1:5" ht="30" customHeight="1" x14ac:dyDescent="0.25">
      <c r="A2" s="34" t="s">
        <v>124</v>
      </c>
      <c r="B2" s="34"/>
      <c r="C2" s="34"/>
      <c r="D2" s="34"/>
      <c r="E2" s="34"/>
    </row>
    <row r="3" spans="1:5" x14ac:dyDescent="0.25">
      <c r="A3" s="13"/>
      <c r="B3" s="13"/>
      <c r="D3" s="13"/>
    </row>
    <row r="4" spans="1:5" ht="105" x14ac:dyDescent="0.25">
      <c r="A4" s="29" t="s">
        <v>0</v>
      </c>
      <c r="B4" s="29" t="s">
        <v>122</v>
      </c>
      <c r="C4" s="11" t="s">
        <v>120</v>
      </c>
      <c r="D4" s="11" t="s">
        <v>123</v>
      </c>
      <c r="E4" s="4" t="s">
        <v>121</v>
      </c>
    </row>
    <row r="5" spans="1:5" s="3" customFormat="1" ht="15" customHeight="1" x14ac:dyDescent="0.2">
      <c r="A5" s="14" t="s">
        <v>54</v>
      </c>
      <c r="B5" s="15" t="s">
        <v>1</v>
      </c>
      <c r="C5" s="16">
        <f>C6+C58</f>
        <v>193862.40000000002</v>
      </c>
      <c r="D5" s="16">
        <f>D6+D58</f>
        <v>224303.89999999997</v>
      </c>
      <c r="E5" s="16">
        <f>E6+E58</f>
        <v>30441.499999999985</v>
      </c>
    </row>
    <row r="6" spans="1:5" s="3" customFormat="1" ht="15" customHeight="1" x14ac:dyDescent="0.2">
      <c r="A6" s="14" t="s">
        <v>55</v>
      </c>
      <c r="B6" s="14" t="s">
        <v>56</v>
      </c>
      <c r="C6" s="17">
        <f>C7+C11+C16+C19+C21+C29+C38+C44+C46+C54</f>
        <v>191647.40000000002</v>
      </c>
      <c r="D6" s="17">
        <f>D7+D11+D16+D19+D21+D29+D38+D44+D46+D54</f>
        <v>210401.59999999998</v>
      </c>
      <c r="E6" s="17">
        <f>E7+E11+E16+E19+E21+E29+E38+E44+E46+E54</f>
        <v>18754.199999999986</v>
      </c>
    </row>
    <row r="7" spans="1:5" s="19" customFormat="1" ht="15" customHeight="1" x14ac:dyDescent="0.2">
      <c r="A7" s="14" t="s">
        <v>57</v>
      </c>
      <c r="B7" s="18" t="s">
        <v>58</v>
      </c>
      <c r="C7" s="17">
        <f t="shared" ref="C7:E7" si="0">C8+C9+C10</f>
        <v>149339</v>
      </c>
      <c r="D7" s="17">
        <f t="shared" si="0"/>
        <v>156597.9</v>
      </c>
      <c r="E7" s="17">
        <f t="shared" si="0"/>
        <v>7258.8999999999942</v>
      </c>
    </row>
    <row r="8" spans="1:5" ht="90" x14ac:dyDescent="0.25">
      <c r="A8" s="10" t="s">
        <v>2</v>
      </c>
      <c r="B8" s="5" t="s">
        <v>26</v>
      </c>
      <c r="C8" s="20">
        <v>149289.1</v>
      </c>
      <c r="D8" s="9">
        <v>156537</v>
      </c>
      <c r="E8" s="9">
        <f>D8-C8</f>
        <v>7247.8999999999942</v>
      </c>
    </row>
    <row r="9" spans="1:5" ht="135" x14ac:dyDescent="0.25">
      <c r="A9" s="10" t="s">
        <v>3</v>
      </c>
      <c r="B9" s="5" t="s">
        <v>27</v>
      </c>
      <c r="C9" s="20">
        <v>2.9</v>
      </c>
      <c r="D9" s="9">
        <v>18</v>
      </c>
      <c r="E9" s="9">
        <f t="shared" ref="E9:E28" si="1">D9-C9</f>
        <v>15.1</v>
      </c>
    </row>
    <row r="10" spans="1:5" ht="60" x14ac:dyDescent="0.25">
      <c r="A10" s="10" t="s">
        <v>4</v>
      </c>
      <c r="B10" s="5" t="s">
        <v>28</v>
      </c>
      <c r="C10" s="20">
        <v>47</v>
      </c>
      <c r="D10" s="9">
        <v>42.9</v>
      </c>
      <c r="E10" s="9">
        <f t="shared" si="1"/>
        <v>-4.1000000000000014</v>
      </c>
    </row>
    <row r="11" spans="1:5" s="19" customFormat="1" ht="15" customHeight="1" x14ac:dyDescent="0.2">
      <c r="A11" s="14" t="s">
        <v>59</v>
      </c>
      <c r="B11" s="15" t="s">
        <v>60</v>
      </c>
      <c r="C11" s="17">
        <f>C12+C13+C14+C15</f>
        <v>13700.900000000001</v>
      </c>
      <c r="D11" s="17">
        <f t="shared" ref="D11:E11" si="2">D12+D13+D14+D15</f>
        <v>26932.399999999998</v>
      </c>
      <c r="E11" s="17">
        <f t="shared" si="2"/>
        <v>13231.499999999996</v>
      </c>
    </row>
    <row r="12" spans="1:5" ht="30" customHeight="1" x14ac:dyDescent="0.25">
      <c r="A12" s="10" t="s">
        <v>5</v>
      </c>
      <c r="B12" s="5" t="s">
        <v>29</v>
      </c>
      <c r="C12" s="20">
        <v>2574.5</v>
      </c>
      <c r="D12" s="9">
        <v>1470.7</v>
      </c>
      <c r="E12" s="9">
        <f t="shared" si="1"/>
        <v>-1103.8</v>
      </c>
    </row>
    <row r="13" spans="1:5" ht="45" customHeight="1" x14ac:dyDescent="0.25">
      <c r="A13" s="10" t="s">
        <v>61</v>
      </c>
      <c r="B13" s="5" t="s">
        <v>62</v>
      </c>
      <c r="C13" s="20">
        <v>0</v>
      </c>
      <c r="D13" s="9">
        <v>-1.4</v>
      </c>
      <c r="E13" s="9">
        <f t="shared" si="1"/>
        <v>-1.4</v>
      </c>
    </row>
    <row r="14" spans="1:5" ht="15" customHeight="1" x14ac:dyDescent="0.25">
      <c r="A14" s="10" t="s">
        <v>6</v>
      </c>
      <c r="B14" s="5" t="s">
        <v>30</v>
      </c>
      <c r="C14" s="9">
        <v>11005.2</v>
      </c>
      <c r="D14" s="9">
        <v>25304.6</v>
      </c>
      <c r="E14" s="9">
        <f t="shared" si="1"/>
        <v>14299.399999999998</v>
      </c>
    </row>
    <row r="15" spans="1:5" ht="45" customHeight="1" x14ac:dyDescent="0.25">
      <c r="A15" s="10" t="s">
        <v>7</v>
      </c>
      <c r="B15" s="5" t="s">
        <v>31</v>
      </c>
      <c r="C15" s="9">
        <v>121.2</v>
      </c>
      <c r="D15" s="9">
        <v>158.5</v>
      </c>
      <c r="E15" s="9">
        <f t="shared" si="1"/>
        <v>37.299999999999997</v>
      </c>
    </row>
    <row r="16" spans="1:5" s="19" customFormat="1" ht="15" customHeight="1" x14ac:dyDescent="0.2">
      <c r="A16" s="14" t="s">
        <v>63</v>
      </c>
      <c r="B16" s="15" t="s">
        <v>64</v>
      </c>
      <c r="C16" s="16">
        <f>C17+C18</f>
        <v>0</v>
      </c>
      <c r="D16" s="16">
        <f t="shared" ref="D16:E16" si="3">D17+D18</f>
        <v>0.1</v>
      </c>
      <c r="E16" s="16">
        <f t="shared" si="3"/>
        <v>0.1</v>
      </c>
    </row>
    <row r="17" spans="1:112" ht="45" customHeight="1" x14ac:dyDescent="0.25">
      <c r="A17" s="10" t="s">
        <v>8</v>
      </c>
      <c r="B17" s="5" t="s">
        <v>32</v>
      </c>
      <c r="C17" s="9">
        <v>0.1</v>
      </c>
      <c r="D17" s="9">
        <v>0.1</v>
      </c>
      <c r="E17" s="9">
        <f t="shared" ref="E17" si="4">D17-C17</f>
        <v>0</v>
      </c>
    </row>
    <row r="18" spans="1:112" ht="45" customHeight="1" x14ac:dyDescent="0.25">
      <c r="A18" s="30" t="s">
        <v>125</v>
      </c>
      <c r="B18" s="31" t="s">
        <v>126</v>
      </c>
      <c r="C18" s="9">
        <v>-0.1</v>
      </c>
      <c r="D18" s="9">
        <v>0</v>
      </c>
      <c r="E18" s="9">
        <f t="shared" si="1"/>
        <v>0.1</v>
      </c>
    </row>
    <row r="19" spans="1:112" s="19" customFormat="1" ht="15" customHeight="1" x14ac:dyDescent="0.2">
      <c r="A19" s="14" t="s">
        <v>65</v>
      </c>
      <c r="B19" s="15" t="s">
        <v>66</v>
      </c>
      <c r="C19" s="17">
        <f t="shared" ref="C19:E19" si="5">C20</f>
        <v>14.7</v>
      </c>
      <c r="D19" s="17">
        <f t="shared" si="5"/>
        <v>2.2999999999999998</v>
      </c>
      <c r="E19" s="17">
        <f t="shared" si="5"/>
        <v>-12.399999999999999</v>
      </c>
    </row>
    <row r="20" spans="1:112" ht="60" customHeight="1" x14ac:dyDescent="0.25">
      <c r="A20" s="10" t="s">
        <v>9</v>
      </c>
      <c r="B20" s="5" t="s">
        <v>33</v>
      </c>
      <c r="C20" s="9">
        <v>14.7</v>
      </c>
      <c r="D20" s="9">
        <v>2.2999999999999998</v>
      </c>
      <c r="E20" s="9">
        <f t="shared" si="1"/>
        <v>-12.399999999999999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</row>
    <row r="21" spans="1:112" s="19" customFormat="1" ht="45" customHeight="1" x14ac:dyDescent="0.2">
      <c r="A21" s="14" t="s">
        <v>67</v>
      </c>
      <c r="B21" s="15" t="s">
        <v>68</v>
      </c>
      <c r="C21" s="17">
        <f t="shared" ref="C21:E21" si="6">SUM(C22:C28)</f>
        <v>12094.899999999998</v>
      </c>
      <c r="D21" s="17">
        <f t="shared" si="6"/>
        <v>12038.099999999999</v>
      </c>
      <c r="E21" s="17">
        <f t="shared" si="6"/>
        <v>-56.800000000000175</v>
      </c>
    </row>
    <row r="22" spans="1:112" ht="105" customHeight="1" x14ac:dyDescent="0.25">
      <c r="A22" s="10" t="s">
        <v>10</v>
      </c>
      <c r="B22" s="5" t="s">
        <v>34</v>
      </c>
      <c r="C22" s="9">
        <v>3292.5</v>
      </c>
      <c r="D22" s="9">
        <v>9939.2999999999993</v>
      </c>
      <c r="E22" s="9">
        <f t="shared" si="1"/>
        <v>6646.7999999999993</v>
      </c>
    </row>
    <row r="23" spans="1:112" ht="90" customHeight="1" x14ac:dyDescent="0.25">
      <c r="A23" s="30" t="s">
        <v>127</v>
      </c>
      <c r="B23" s="31" t="s">
        <v>128</v>
      </c>
      <c r="C23" s="9">
        <v>1282.4000000000001</v>
      </c>
      <c r="D23" s="9">
        <v>0</v>
      </c>
      <c r="E23" s="9">
        <f t="shared" si="1"/>
        <v>-1282.4000000000001</v>
      </c>
    </row>
    <row r="24" spans="1:112" ht="90" customHeight="1" x14ac:dyDescent="0.25">
      <c r="A24" s="10" t="s">
        <v>11</v>
      </c>
      <c r="B24" s="5" t="s">
        <v>35</v>
      </c>
      <c r="C24" s="9">
        <v>6804.2</v>
      </c>
      <c r="D24" s="9">
        <v>969</v>
      </c>
      <c r="E24" s="9">
        <f t="shared" si="1"/>
        <v>-5835.2</v>
      </c>
    </row>
    <row r="25" spans="1:112" ht="90" customHeight="1" x14ac:dyDescent="0.25">
      <c r="A25" s="10" t="s">
        <v>12</v>
      </c>
      <c r="B25" s="5" t="s">
        <v>36</v>
      </c>
      <c r="C25" s="9">
        <v>644.1</v>
      </c>
      <c r="D25" s="9">
        <v>715.1</v>
      </c>
      <c r="E25" s="9">
        <f t="shared" si="1"/>
        <v>71</v>
      </c>
    </row>
    <row r="26" spans="1:112" ht="90" customHeight="1" x14ac:dyDescent="0.25">
      <c r="A26" s="10" t="s">
        <v>69</v>
      </c>
      <c r="B26" s="5" t="s">
        <v>37</v>
      </c>
      <c r="C26" s="9">
        <v>24.4</v>
      </c>
      <c r="D26" s="9">
        <v>239.9</v>
      </c>
      <c r="E26" s="9">
        <f t="shared" si="1"/>
        <v>215.5</v>
      </c>
    </row>
    <row r="27" spans="1:112" ht="45" customHeight="1" x14ac:dyDescent="0.25">
      <c r="A27" s="10" t="s">
        <v>70</v>
      </c>
      <c r="B27" s="5" t="s">
        <v>38</v>
      </c>
      <c r="C27" s="9">
        <v>47.3</v>
      </c>
      <c r="D27" s="9">
        <v>132.4</v>
      </c>
      <c r="E27" s="9">
        <f t="shared" si="1"/>
        <v>85.100000000000009</v>
      </c>
    </row>
    <row r="28" spans="1:112" ht="90" customHeight="1" x14ac:dyDescent="0.25">
      <c r="A28" s="10" t="s">
        <v>24</v>
      </c>
      <c r="B28" s="5" t="s">
        <v>39</v>
      </c>
      <c r="C28" s="9">
        <v>0</v>
      </c>
      <c r="D28" s="9">
        <v>42.4</v>
      </c>
      <c r="E28" s="9">
        <f t="shared" si="1"/>
        <v>42.4</v>
      </c>
    </row>
    <row r="29" spans="1:112" s="19" customFormat="1" ht="28.5" x14ac:dyDescent="0.2">
      <c r="A29" s="14" t="s">
        <v>71</v>
      </c>
      <c r="B29" s="15" t="s">
        <v>72</v>
      </c>
      <c r="C29" s="17">
        <f t="shared" ref="C29:E29" si="7">C30</f>
        <v>14788.099999999999</v>
      </c>
      <c r="D29" s="17">
        <f t="shared" si="7"/>
        <v>10128.5</v>
      </c>
      <c r="E29" s="17">
        <f t="shared" si="7"/>
        <v>-4659.6000000000004</v>
      </c>
    </row>
    <row r="30" spans="1:112" ht="30" customHeight="1" x14ac:dyDescent="0.25">
      <c r="A30" s="10" t="s">
        <v>73</v>
      </c>
      <c r="B30" s="5" t="s">
        <v>74</v>
      </c>
      <c r="C30" s="9">
        <f t="shared" ref="C30:E30" si="8">SUM(C31:C37)</f>
        <v>14788.099999999999</v>
      </c>
      <c r="D30" s="9">
        <f t="shared" si="8"/>
        <v>10128.5</v>
      </c>
      <c r="E30" s="9">
        <f t="shared" si="8"/>
        <v>-4659.6000000000004</v>
      </c>
    </row>
    <row r="31" spans="1:112" ht="30" x14ac:dyDescent="0.25">
      <c r="A31" s="10" t="s">
        <v>13</v>
      </c>
      <c r="B31" s="5" t="s">
        <v>40</v>
      </c>
      <c r="C31" s="9">
        <v>1556.2</v>
      </c>
      <c r="D31" s="9">
        <v>889.2</v>
      </c>
      <c r="E31" s="9">
        <f t="shared" ref="E31:E37" si="9">D31-C31</f>
        <v>-667</v>
      </c>
    </row>
    <row r="32" spans="1:112" ht="30" x14ac:dyDescent="0.25">
      <c r="A32" s="10" t="s">
        <v>129</v>
      </c>
      <c r="B32" s="5" t="s">
        <v>130</v>
      </c>
      <c r="C32" s="9">
        <v>-20</v>
      </c>
      <c r="D32" s="9">
        <v>0</v>
      </c>
      <c r="E32" s="9">
        <f t="shared" si="9"/>
        <v>20</v>
      </c>
    </row>
    <row r="33" spans="1:5" ht="30" customHeight="1" x14ac:dyDescent="0.25">
      <c r="A33" s="10" t="s">
        <v>14</v>
      </c>
      <c r="B33" s="5" t="s">
        <v>41</v>
      </c>
      <c r="C33" s="9">
        <v>178.8</v>
      </c>
      <c r="D33" s="9">
        <v>-49.8</v>
      </c>
      <c r="E33" s="9">
        <f t="shared" si="9"/>
        <v>-228.60000000000002</v>
      </c>
    </row>
    <row r="34" spans="1:5" ht="30" customHeight="1" x14ac:dyDescent="0.25">
      <c r="A34" s="30" t="s">
        <v>131</v>
      </c>
      <c r="B34" s="31" t="s">
        <v>132</v>
      </c>
      <c r="C34" s="9">
        <v>26.4</v>
      </c>
      <c r="D34" s="9">
        <v>0</v>
      </c>
      <c r="E34" s="9">
        <f t="shared" si="9"/>
        <v>-26.4</v>
      </c>
    </row>
    <row r="35" spans="1:5" x14ac:dyDescent="0.25">
      <c r="A35" s="10" t="s">
        <v>25</v>
      </c>
      <c r="B35" s="5" t="s">
        <v>42</v>
      </c>
      <c r="C35" s="9">
        <v>5540</v>
      </c>
      <c r="D35" s="9">
        <v>6515.4</v>
      </c>
      <c r="E35" s="9">
        <f t="shared" si="9"/>
        <v>975.39999999999964</v>
      </c>
    </row>
    <row r="36" spans="1:5" ht="30" x14ac:dyDescent="0.25">
      <c r="A36" s="10" t="s">
        <v>75</v>
      </c>
      <c r="B36" s="5" t="s">
        <v>76</v>
      </c>
      <c r="C36" s="9">
        <v>0</v>
      </c>
      <c r="D36" s="9">
        <v>0.4</v>
      </c>
      <c r="E36" s="9">
        <f t="shared" si="9"/>
        <v>0.4</v>
      </c>
    </row>
    <row r="37" spans="1:5" ht="60" x14ac:dyDescent="0.25">
      <c r="A37" s="10" t="s">
        <v>15</v>
      </c>
      <c r="B37" s="5" t="s">
        <v>43</v>
      </c>
      <c r="C37" s="9">
        <v>7506.7</v>
      </c>
      <c r="D37" s="9">
        <v>2773.3</v>
      </c>
      <c r="E37" s="9">
        <f t="shared" si="9"/>
        <v>-4733.3999999999996</v>
      </c>
    </row>
    <row r="38" spans="1:5" s="19" customFormat="1" ht="28.5" x14ac:dyDescent="0.2">
      <c r="A38" s="21" t="s">
        <v>77</v>
      </c>
      <c r="B38" s="15" t="s">
        <v>78</v>
      </c>
      <c r="C38" s="17">
        <f t="shared" ref="C38:E38" si="10">C39+C41</f>
        <v>1021.4000000000001</v>
      </c>
      <c r="D38" s="17">
        <f t="shared" si="10"/>
        <v>524.4</v>
      </c>
      <c r="E38" s="17">
        <f t="shared" si="10"/>
        <v>-497</v>
      </c>
    </row>
    <row r="39" spans="1:5" s="19" customFormat="1" ht="14.25" x14ac:dyDescent="0.2">
      <c r="A39" s="21" t="s">
        <v>79</v>
      </c>
      <c r="B39" s="15" t="s">
        <v>80</v>
      </c>
      <c r="C39" s="17">
        <f t="shared" ref="C39:E39" si="11">C40</f>
        <v>19.5</v>
      </c>
      <c r="D39" s="17">
        <f t="shared" si="11"/>
        <v>17.3</v>
      </c>
      <c r="E39" s="17">
        <f t="shared" si="11"/>
        <v>-2.1999999999999993</v>
      </c>
    </row>
    <row r="40" spans="1:5" ht="45" customHeight="1" x14ac:dyDescent="0.25">
      <c r="A40" s="22" t="s">
        <v>16</v>
      </c>
      <c r="B40" s="5" t="s">
        <v>81</v>
      </c>
      <c r="C40" s="20">
        <v>19.5</v>
      </c>
      <c r="D40" s="9">
        <v>17.3</v>
      </c>
      <c r="E40" s="9">
        <f t="shared" ref="E40" si="12">D40-C40</f>
        <v>-2.1999999999999993</v>
      </c>
    </row>
    <row r="41" spans="1:5" s="19" customFormat="1" ht="14.25" x14ac:dyDescent="0.2">
      <c r="A41" s="21" t="s">
        <v>82</v>
      </c>
      <c r="B41" s="15" t="s">
        <v>83</v>
      </c>
      <c r="C41" s="23">
        <f t="shared" ref="C41:E41" si="13">C42+C43</f>
        <v>1001.9000000000001</v>
      </c>
      <c r="D41" s="23">
        <f t="shared" si="13"/>
        <v>507.1</v>
      </c>
      <c r="E41" s="23">
        <f t="shared" si="13"/>
        <v>-494.8</v>
      </c>
    </row>
    <row r="42" spans="1:5" ht="45" x14ac:dyDescent="0.25">
      <c r="A42" s="22" t="s">
        <v>84</v>
      </c>
      <c r="B42" s="5" t="s">
        <v>44</v>
      </c>
      <c r="C42" s="9">
        <v>281.7</v>
      </c>
      <c r="D42" s="9">
        <v>203.3</v>
      </c>
      <c r="E42" s="9">
        <f t="shared" ref="E42:E57" si="14">D42-C42</f>
        <v>-78.399999999999977</v>
      </c>
    </row>
    <row r="43" spans="1:5" ht="30" customHeight="1" x14ac:dyDescent="0.25">
      <c r="A43" s="22" t="s">
        <v>85</v>
      </c>
      <c r="B43" s="5" t="s">
        <v>45</v>
      </c>
      <c r="C43" s="9">
        <v>720.2</v>
      </c>
      <c r="D43" s="9">
        <v>303.8</v>
      </c>
      <c r="E43" s="9">
        <f t="shared" si="14"/>
        <v>-416.40000000000003</v>
      </c>
    </row>
    <row r="44" spans="1:5" s="19" customFormat="1" ht="28.5" x14ac:dyDescent="0.2">
      <c r="A44" s="21" t="s">
        <v>86</v>
      </c>
      <c r="B44" s="15" t="s">
        <v>87</v>
      </c>
      <c r="C44" s="16">
        <f t="shared" ref="C44:E44" si="15">C45</f>
        <v>0.1</v>
      </c>
      <c r="D44" s="16">
        <f t="shared" si="15"/>
        <v>1232.9000000000001</v>
      </c>
      <c r="E44" s="16">
        <f t="shared" si="15"/>
        <v>1232.8000000000002</v>
      </c>
    </row>
    <row r="45" spans="1:5" ht="75" x14ac:dyDescent="0.25">
      <c r="A45" s="22" t="s">
        <v>17</v>
      </c>
      <c r="B45" s="5" t="s">
        <v>46</v>
      </c>
      <c r="C45" s="9">
        <v>0.1</v>
      </c>
      <c r="D45" s="9">
        <v>1232.9000000000001</v>
      </c>
      <c r="E45" s="9">
        <f t="shared" si="14"/>
        <v>1232.8000000000002</v>
      </c>
    </row>
    <row r="46" spans="1:5" s="19" customFormat="1" ht="14.25" x14ac:dyDescent="0.2">
      <c r="A46" s="14" t="s">
        <v>88</v>
      </c>
      <c r="B46" s="15" t="s">
        <v>89</v>
      </c>
      <c r="C46" s="16">
        <f t="shared" ref="C46:E46" si="16">SUM(C47:C53)</f>
        <v>537.59999999999991</v>
      </c>
      <c r="D46" s="16">
        <f t="shared" si="16"/>
        <v>2945</v>
      </c>
      <c r="E46" s="16">
        <f t="shared" si="16"/>
        <v>2407.3999999999996</v>
      </c>
    </row>
    <row r="47" spans="1:5" ht="90" x14ac:dyDescent="0.25">
      <c r="A47" s="24" t="s">
        <v>18</v>
      </c>
      <c r="B47" s="5" t="s">
        <v>47</v>
      </c>
      <c r="C47" s="9">
        <v>2.2000000000000002</v>
      </c>
      <c r="D47" s="9">
        <v>5.7</v>
      </c>
      <c r="E47" s="9">
        <f t="shared" si="14"/>
        <v>3.5</v>
      </c>
    </row>
    <row r="48" spans="1:5" ht="45" x14ac:dyDescent="0.25">
      <c r="A48" s="24" t="s">
        <v>19</v>
      </c>
      <c r="B48" s="5" t="s">
        <v>48</v>
      </c>
      <c r="C48" s="9">
        <v>70</v>
      </c>
      <c r="D48" s="9">
        <v>3</v>
      </c>
      <c r="E48" s="9">
        <f t="shared" si="14"/>
        <v>-67</v>
      </c>
    </row>
    <row r="49" spans="1:5" ht="30" x14ac:dyDescent="0.25">
      <c r="A49" s="10" t="s">
        <v>20</v>
      </c>
      <c r="B49" s="5" t="s">
        <v>49</v>
      </c>
      <c r="C49" s="9">
        <v>220.7</v>
      </c>
      <c r="D49" s="9">
        <v>943.5</v>
      </c>
      <c r="E49" s="9">
        <f t="shared" si="14"/>
        <v>722.8</v>
      </c>
    </row>
    <row r="50" spans="1:5" ht="75" customHeight="1" x14ac:dyDescent="0.25">
      <c r="A50" s="10" t="s">
        <v>21</v>
      </c>
      <c r="B50" s="5" t="s">
        <v>90</v>
      </c>
      <c r="C50" s="9">
        <v>45.2</v>
      </c>
      <c r="D50" s="9">
        <v>24.3</v>
      </c>
      <c r="E50" s="9">
        <f t="shared" si="14"/>
        <v>-20.900000000000002</v>
      </c>
    </row>
    <row r="51" spans="1:5" ht="45" x14ac:dyDescent="0.25">
      <c r="A51" s="10" t="s">
        <v>22</v>
      </c>
      <c r="B51" s="5" t="s">
        <v>50</v>
      </c>
      <c r="C51" s="9">
        <v>187.2</v>
      </c>
      <c r="D51" s="9">
        <v>1896.8</v>
      </c>
      <c r="E51" s="9">
        <f t="shared" si="14"/>
        <v>1709.6</v>
      </c>
    </row>
    <row r="52" spans="1:5" ht="45" x14ac:dyDescent="0.25">
      <c r="A52" s="10" t="s">
        <v>133</v>
      </c>
      <c r="B52" s="5" t="s">
        <v>50</v>
      </c>
      <c r="C52" s="9">
        <v>6.8</v>
      </c>
      <c r="D52" s="9">
        <v>0</v>
      </c>
      <c r="E52" s="9">
        <f t="shared" si="14"/>
        <v>-6.8</v>
      </c>
    </row>
    <row r="53" spans="1:5" ht="45" x14ac:dyDescent="0.25">
      <c r="A53" s="10" t="s">
        <v>23</v>
      </c>
      <c r="B53" s="5" t="s">
        <v>50</v>
      </c>
      <c r="C53" s="9">
        <v>5.5</v>
      </c>
      <c r="D53" s="9">
        <v>71.7</v>
      </c>
      <c r="E53" s="9">
        <f t="shared" si="14"/>
        <v>66.2</v>
      </c>
    </row>
    <row r="54" spans="1:5" x14ac:dyDescent="0.25">
      <c r="A54" s="32" t="s">
        <v>134</v>
      </c>
      <c r="B54" s="33" t="s">
        <v>135</v>
      </c>
      <c r="C54" s="16">
        <f>SUM(C55:C57)</f>
        <v>150.69999999999999</v>
      </c>
      <c r="D54" s="16">
        <f t="shared" ref="D54:E54" si="17">SUM(D55:D57)</f>
        <v>0</v>
      </c>
      <c r="E54" s="16">
        <f t="shared" si="17"/>
        <v>-150.69999999999999</v>
      </c>
    </row>
    <row r="55" spans="1:5" ht="30" x14ac:dyDescent="0.25">
      <c r="A55" s="30" t="s">
        <v>136</v>
      </c>
      <c r="B55" s="31" t="s">
        <v>137</v>
      </c>
      <c r="C55" s="9">
        <v>10</v>
      </c>
      <c r="D55" s="9">
        <v>0</v>
      </c>
      <c r="E55" s="9">
        <f t="shared" si="14"/>
        <v>-10</v>
      </c>
    </row>
    <row r="56" spans="1:5" ht="30" x14ac:dyDescent="0.25">
      <c r="A56" s="30" t="s">
        <v>138</v>
      </c>
      <c r="B56" s="31" t="s">
        <v>137</v>
      </c>
      <c r="C56" s="9">
        <v>83.2</v>
      </c>
      <c r="D56" s="9">
        <v>0</v>
      </c>
      <c r="E56" s="9">
        <f t="shared" si="14"/>
        <v>-83.2</v>
      </c>
    </row>
    <row r="57" spans="1:5" ht="30" x14ac:dyDescent="0.25">
      <c r="A57" s="30" t="s">
        <v>139</v>
      </c>
      <c r="B57" s="31" t="s">
        <v>140</v>
      </c>
      <c r="C57" s="9">
        <v>57.5</v>
      </c>
      <c r="D57" s="9">
        <v>0</v>
      </c>
      <c r="E57" s="9">
        <f t="shared" si="14"/>
        <v>-57.5</v>
      </c>
    </row>
    <row r="58" spans="1:5" s="3" customFormat="1" ht="14.25" x14ac:dyDescent="0.2">
      <c r="A58" s="14" t="s">
        <v>91</v>
      </c>
      <c r="B58" s="25" t="s">
        <v>92</v>
      </c>
      <c r="C58" s="17">
        <f>C59+C68+C71</f>
        <v>2215</v>
      </c>
      <c r="D58" s="17">
        <f>D59+D68+D71</f>
        <v>13902.300000000001</v>
      </c>
      <c r="E58" s="17">
        <f>E59+E68+E71</f>
        <v>11687.300000000001</v>
      </c>
    </row>
    <row r="59" spans="1:5" s="3" customFormat="1" ht="42.75" x14ac:dyDescent="0.2">
      <c r="A59" s="14" t="s">
        <v>93</v>
      </c>
      <c r="B59" s="15" t="s">
        <v>94</v>
      </c>
      <c r="C59" s="17">
        <f>C60+C63+C66</f>
        <v>3041.6</v>
      </c>
      <c r="D59" s="17">
        <f>D60+D63+D66</f>
        <v>13586.7</v>
      </c>
      <c r="E59" s="17">
        <f>E60+E63+E66</f>
        <v>10545.1</v>
      </c>
    </row>
    <row r="60" spans="1:5" s="19" customFormat="1" ht="42.75" x14ac:dyDescent="0.2">
      <c r="A60" s="14" t="s">
        <v>95</v>
      </c>
      <c r="B60" s="15" t="s">
        <v>96</v>
      </c>
      <c r="C60" s="17">
        <f>C61</f>
        <v>0</v>
      </c>
      <c r="D60" s="17">
        <f t="shared" ref="D60:E60" si="18">D61</f>
        <v>10535</v>
      </c>
      <c r="E60" s="17">
        <f t="shared" si="18"/>
        <v>10535</v>
      </c>
    </row>
    <row r="61" spans="1:5" s="19" customFormat="1" ht="45" x14ac:dyDescent="0.25">
      <c r="A61" s="10" t="s">
        <v>97</v>
      </c>
      <c r="B61" s="5" t="s">
        <v>98</v>
      </c>
      <c r="C61" s="20">
        <f t="shared" ref="C61:E61" si="19">C62</f>
        <v>0</v>
      </c>
      <c r="D61" s="20">
        <f t="shared" si="19"/>
        <v>10535</v>
      </c>
      <c r="E61" s="20">
        <f t="shared" si="19"/>
        <v>10535</v>
      </c>
    </row>
    <row r="62" spans="1:5" s="19" customFormat="1" ht="120" customHeight="1" x14ac:dyDescent="0.25">
      <c r="A62" s="10" t="s">
        <v>99</v>
      </c>
      <c r="B62" s="5" t="s">
        <v>100</v>
      </c>
      <c r="C62" s="20">
        <v>0</v>
      </c>
      <c r="D62" s="20">
        <v>10535</v>
      </c>
      <c r="E62" s="9">
        <f t="shared" ref="E62" si="20">D62-C62</f>
        <v>10535</v>
      </c>
    </row>
    <row r="63" spans="1:5" s="19" customFormat="1" ht="28.5" x14ac:dyDescent="0.2">
      <c r="A63" s="14" t="s">
        <v>101</v>
      </c>
      <c r="B63" s="15" t="s">
        <v>102</v>
      </c>
      <c r="C63" s="17">
        <f t="shared" ref="C63:E64" si="21">C64</f>
        <v>838.1</v>
      </c>
      <c r="D63" s="17">
        <f t="shared" si="21"/>
        <v>848.2</v>
      </c>
      <c r="E63" s="17">
        <f t="shared" si="21"/>
        <v>10.100000000000023</v>
      </c>
    </row>
    <row r="64" spans="1:5" ht="45" x14ac:dyDescent="0.25">
      <c r="A64" s="10" t="s">
        <v>103</v>
      </c>
      <c r="B64" s="5" t="s">
        <v>104</v>
      </c>
      <c r="C64" s="20">
        <f t="shared" si="21"/>
        <v>838.1</v>
      </c>
      <c r="D64" s="20">
        <f t="shared" si="21"/>
        <v>848.2</v>
      </c>
      <c r="E64" s="20">
        <f t="shared" si="21"/>
        <v>10.100000000000023</v>
      </c>
    </row>
    <row r="65" spans="1:5" ht="75" x14ac:dyDescent="0.25">
      <c r="A65" s="10" t="s">
        <v>105</v>
      </c>
      <c r="B65" s="6" t="s">
        <v>51</v>
      </c>
      <c r="C65" s="9">
        <v>838.1</v>
      </c>
      <c r="D65" s="9">
        <v>848.2</v>
      </c>
      <c r="E65" s="9">
        <f t="shared" ref="E65:E67" si="22">D65-C65</f>
        <v>10.100000000000023</v>
      </c>
    </row>
    <row r="66" spans="1:5" s="3" customFormat="1" ht="14.25" x14ac:dyDescent="0.2">
      <c r="A66" s="14" t="s">
        <v>106</v>
      </c>
      <c r="B66" s="26" t="s">
        <v>107</v>
      </c>
      <c r="C66" s="17">
        <f t="shared" ref="C66:E66" si="23">C67</f>
        <v>2203.5</v>
      </c>
      <c r="D66" s="17">
        <f t="shared" si="23"/>
        <v>2203.5</v>
      </c>
      <c r="E66" s="17">
        <f t="shared" si="23"/>
        <v>0</v>
      </c>
    </row>
    <row r="67" spans="1:5" s="1" customFormat="1" ht="75" x14ac:dyDescent="0.25">
      <c r="A67" s="10" t="s">
        <v>108</v>
      </c>
      <c r="B67" s="7" t="s">
        <v>52</v>
      </c>
      <c r="C67" s="9">
        <v>2203.5</v>
      </c>
      <c r="D67" s="9">
        <v>2203.5</v>
      </c>
      <c r="E67" s="9">
        <f t="shared" si="22"/>
        <v>0</v>
      </c>
    </row>
    <row r="68" spans="1:5" s="19" customFormat="1" ht="90" customHeight="1" x14ac:dyDescent="0.2">
      <c r="A68" s="14" t="s">
        <v>109</v>
      </c>
      <c r="B68" s="26" t="s">
        <v>110</v>
      </c>
      <c r="C68" s="16">
        <f t="shared" ref="C68:E69" si="24">C69</f>
        <v>0</v>
      </c>
      <c r="D68" s="16">
        <f t="shared" si="24"/>
        <v>357.1</v>
      </c>
      <c r="E68" s="16">
        <f t="shared" si="24"/>
        <v>357.1</v>
      </c>
    </row>
    <row r="69" spans="1:5" s="19" customFormat="1" ht="114" x14ac:dyDescent="0.2">
      <c r="A69" s="25" t="s">
        <v>111</v>
      </c>
      <c r="B69" s="26" t="s">
        <v>112</v>
      </c>
      <c r="C69" s="16">
        <f t="shared" si="24"/>
        <v>0</v>
      </c>
      <c r="D69" s="16">
        <f t="shared" si="24"/>
        <v>357.1</v>
      </c>
      <c r="E69" s="16">
        <f t="shared" si="24"/>
        <v>357.1</v>
      </c>
    </row>
    <row r="70" spans="1:5" ht="75" x14ac:dyDescent="0.25">
      <c r="A70" s="10" t="s">
        <v>113</v>
      </c>
      <c r="B70" s="7" t="s">
        <v>114</v>
      </c>
      <c r="C70" s="9">
        <v>0</v>
      </c>
      <c r="D70" s="9">
        <v>357.1</v>
      </c>
      <c r="E70" s="9">
        <f t="shared" ref="E70" si="25">D70-C70</f>
        <v>357.1</v>
      </c>
    </row>
    <row r="71" spans="1:5" s="19" customFormat="1" ht="42.75" x14ac:dyDescent="0.2">
      <c r="A71" s="14" t="s">
        <v>115</v>
      </c>
      <c r="B71" s="27" t="s">
        <v>116</v>
      </c>
      <c r="C71" s="16">
        <f t="shared" ref="C71:D71" si="26">C72</f>
        <v>-826.6</v>
      </c>
      <c r="D71" s="16">
        <f t="shared" si="26"/>
        <v>-41.5</v>
      </c>
      <c r="E71" s="16">
        <f>E72</f>
        <v>785.1</v>
      </c>
    </row>
    <row r="72" spans="1:5" s="19" customFormat="1" ht="57" x14ac:dyDescent="0.2">
      <c r="A72" s="14" t="s">
        <v>117</v>
      </c>
      <c r="B72" s="27" t="s">
        <v>118</v>
      </c>
      <c r="C72" s="16">
        <f>C73+C74+C75</f>
        <v>-826.6</v>
      </c>
      <c r="D72" s="16">
        <f t="shared" ref="D72:E72" si="27">D73+D74+D75</f>
        <v>-41.5</v>
      </c>
      <c r="E72" s="16">
        <f t="shared" si="27"/>
        <v>785.1</v>
      </c>
    </row>
    <row r="73" spans="1:5" s="19" customFormat="1" ht="60" x14ac:dyDescent="0.25">
      <c r="A73" s="10" t="s">
        <v>141</v>
      </c>
      <c r="B73" s="8" t="s">
        <v>53</v>
      </c>
      <c r="C73" s="9">
        <v>-654.6</v>
      </c>
      <c r="D73" s="9">
        <v>0</v>
      </c>
      <c r="E73" s="9">
        <f t="shared" ref="E73:E75" si="28">D73-C73</f>
        <v>654.6</v>
      </c>
    </row>
    <row r="74" spans="1:5" s="19" customFormat="1" ht="60" x14ac:dyDescent="0.25">
      <c r="A74" s="10" t="s">
        <v>142</v>
      </c>
      <c r="B74" s="8" t="s">
        <v>53</v>
      </c>
      <c r="C74" s="9">
        <v>-76.7</v>
      </c>
      <c r="D74" s="9">
        <v>0</v>
      </c>
      <c r="E74" s="9">
        <f t="shared" si="28"/>
        <v>76.7</v>
      </c>
    </row>
    <row r="75" spans="1:5" ht="60" x14ac:dyDescent="0.25">
      <c r="A75" s="10" t="s">
        <v>119</v>
      </c>
      <c r="B75" s="8" t="s">
        <v>53</v>
      </c>
      <c r="C75" s="9">
        <v>-95.3</v>
      </c>
      <c r="D75" s="9">
        <v>-41.5</v>
      </c>
      <c r="E75" s="9">
        <f t="shared" si="28"/>
        <v>53.8</v>
      </c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3" spans="1:1" x14ac:dyDescent="0.25">
      <c r="A113" s="2"/>
    </row>
    <row r="114" spans="1:1" x14ac:dyDescent="0.25">
      <c r="A114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5" spans="1:1" x14ac:dyDescent="0.25">
      <c r="A145" s="2"/>
    </row>
    <row r="146" spans="1:1" x14ac:dyDescent="0.25">
      <c r="A146" s="2"/>
    </row>
  </sheetData>
  <mergeCells count="2">
    <mergeCell ref="A2:E2"/>
    <mergeCell ref="A1:B1"/>
  </mergeCells>
  <pageMargins left="0.70866141732283472" right="0.39370078740157483" top="0.74803149606299213" bottom="0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2019-04-01T14:11:51Z</dcterms:modified>
</cp:coreProperties>
</file>