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405" windowWidth="14805" windowHeight="7710"/>
  </bookViews>
  <sheets>
    <sheet name="Лист1" sheetId="1" r:id="rId1"/>
    <sheet name="Лист2" sheetId="4" r:id="rId2"/>
    <sheet name="Лист3" sheetId="3" r:id="rId3"/>
  </sheets>
  <definedNames>
    <definedName name="_xlnm.Print_Titles" localSheetId="0">Лист1!$4:$5</definedName>
    <definedName name="_xlnm.Print_Area" localSheetId="0">Лист1!$A$1:$F$65</definedName>
  </definedNames>
  <calcPr calcId="144525"/>
</workbook>
</file>

<file path=xl/calcChain.xml><?xml version="1.0" encoding="utf-8"?>
<calcChain xmlns="http://schemas.openxmlformats.org/spreadsheetml/2006/main">
  <c r="D12" i="1" l="1"/>
  <c r="E12" i="1"/>
  <c r="F12" i="1"/>
  <c r="C12" i="1"/>
  <c r="F65" i="1" l="1"/>
  <c r="E65" i="1"/>
  <c r="E64" i="1" s="1"/>
  <c r="E63" i="1" s="1"/>
  <c r="D64" i="1"/>
  <c r="C64" i="1"/>
  <c r="C63" i="1" s="1"/>
  <c r="F62" i="1"/>
  <c r="E62" i="1"/>
  <c r="E61" i="1" s="1"/>
  <c r="E60" i="1" s="1"/>
  <c r="D61" i="1"/>
  <c r="C61" i="1"/>
  <c r="C60" i="1" s="1"/>
  <c r="F59" i="1"/>
  <c r="E59" i="1"/>
  <c r="E58" i="1" s="1"/>
  <c r="D58" i="1"/>
  <c r="C58" i="1"/>
  <c r="F57" i="1"/>
  <c r="E57" i="1"/>
  <c r="E56" i="1" s="1"/>
  <c r="E55" i="1" s="1"/>
  <c r="D56" i="1"/>
  <c r="D55" i="1" s="1"/>
  <c r="C56" i="1"/>
  <c r="F54" i="1"/>
  <c r="E54" i="1"/>
  <c r="E53" i="1" s="1"/>
  <c r="E52" i="1" s="1"/>
  <c r="D53" i="1"/>
  <c r="D52" i="1" s="1"/>
  <c r="C53" i="1"/>
  <c r="C52" i="1" s="1"/>
  <c r="D51" i="1"/>
  <c r="F49" i="1"/>
  <c r="E49" i="1"/>
  <c r="F48" i="1"/>
  <c r="E48" i="1"/>
  <c r="F47" i="1"/>
  <c r="E47" i="1"/>
  <c r="F46" i="1"/>
  <c r="E46" i="1"/>
  <c r="F45" i="1"/>
  <c r="E45" i="1"/>
  <c r="F44" i="1"/>
  <c r="E44" i="1"/>
  <c r="E43" i="1" s="1"/>
  <c r="D43" i="1"/>
  <c r="C43" i="1"/>
  <c r="F42" i="1"/>
  <c r="E42" i="1"/>
  <c r="E41" i="1" s="1"/>
  <c r="D41" i="1"/>
  <c r="C41" i="1"/>
  <c r="F40" i="1"/>
  <c r="E40" i="1"/>
  <c r="F39" i="1"/>
  <c r="E39" i="1"/>
  <c r="E38" i="1" s="1"/>
  <c r="D38" i="1"/>
  <c r="C38" i="1"/>
  <c r="F37" i="1"/>
  <c r="E37" i="1"/>
  <c r="E36" i="1" s="1"/>
  <c r="E35" i="1" s="1"/>
  <c r="D36" i="1"/>
  <c r="C36" i="1"/>
  <c r="C35" i="1" s="1"/>
  <c r="D35" i="1"/>
  <c r="F34" i="1"/>
  <c r="E34" i="1"/>
  <c r="F33" i="1"/>
  <c r="E33" i="1"/>
  <c r="F32" i="1"/>
  <c r="E32" i="1"/>
  <c r="F31" i="1"/>
  <c r="E31" i="1"/>
  <c r="F30" i="1"/>
  <c r="E30" i="1"/>
  <c r="E29" i="1" s="1"/>
  <c r="E28" i="1" s="1"/>
  <c r="D29" i="1"/>
  <c r="D28" i="1" s="1"/>
  <c r="C29" i="1"/>
  <c r="C28" i="1" s="1"/>
  <c r="F27" i="1"/>
  <c r="E27" i="1"/>
  <c r="F26" i="1"/>
  <c r="E26" i="1"/>
  <c r="F25" i="1"/>
  <c r="E25" i="1"/>
  <c r="F24" i="1"/>
  <c r="E24" i="1"/>
  <c r="F23" i="1"/>
  <c r="E23" i="1"/>
  <c r="F22" i="1"/>
  <c r="E22" i="1"/>
  <c r="E21" i="1"/>
  <c r="D21" i="1"/>
  <c r="C21" i="1"/>
  <c r="F20" i="1"/>
  <c r="E20" i="1"/>
  <c r="E19" i="1" s="1"/>
  <c r="D19" i="1"/>
  <c r="C19" i="1"/>
  <c r="F18" i="1"/>
  <c r="E18" i="1"/>
  <c r="E17" i="1" s="1"/>
  <c r="D17" i="1"/>
  <c r="C17" i="1"/>
  <c r="F16" i="1"/>
  <c r="E16" i="1"/>
  <c r="F15" i="1"/>
  <c r="E15" i="1"/>
  <c r="E14" i="1"/>
  <c r="F13" i="1"/>
  <c r="E13" i="1"/>
  <c r="F11" i="1"/>
  <c r="E11" i="1"/>
  <c r="F10" i="1"/>
  <c r="E10" i="1"/>
  <c r="F9" i="1"/>
  <c r="E9" i="1"/>
  <c r="E8" i="1" s="1"/>
  <c r="D8" i="1"/>
  <c r="C8" i="1"/>
  <c r="F19" i="1" l="1"/>
  <c r="F8" i="1"/>
  <c r="E7" i="1"/>
  <c r="F28" i="1"/>
  <c r="F35" i="1"/>
  <c r="F36" i="1"/>
  <c r="F38" i="1"/>
  <c r="F41" i="1"/>
  <c r="F43" i="1"/>
  <c r="F53" i="1"/>
  <c r="F52" i="1" s="1"/>
  <c r="E51" i="1"/>
  <c r="E50" i="1" s="1"/>
  <c r="F58" i="1"/>
  <c r="F17" i="1"/>
  <c r="F21" i="1"/>
  <c r="D7" i="1"/>
  <c r="F61" i="1"/>
  <c r="F64" i="1"/>
  <c r="F56" i="1"/>
  <c r="F29" i="1"/>
  <c r="C55" i="1"/>
  <c r="D60" i="1"/>
  <c r="D63" i="1"/>
  <c r="F63" i="1" s="1"/>
  <c r="C7" i="1"/>
  <c r="E6" i="1" l="1"/>
  <c r="D50" i="1"/>
  <c r="D6" i="1" s="1"/>
  <c r="F7" i="1"/>
  <c r="F55" i="1"/>
  <c r="C51" i="1"/>
  <c r="F60" i="1"/>
  <c r="F51" i="1" l="1"/>
  <c r="C50" i="1"/>
  <c r="F50" i="1" l="1"/>
  <c r="C6" i="1"/>
  <c r="F6" i="1" l="1"/>
</calcChain>
</file>

<file path=xl/sharedStrings.xml><?xml version="1.0" encoding="utf-8"?>
<sst xmlns="http://schemas.openxmlformats.org/spreadsheetml/2006/main" count="128" uniqueCount="127">
  <si>
    <t>Код бюджетной классификации Российской Федерации</t>
  </si>
  <si>
    <t>ВСЕГО ДОХОДОВ</t>
  </si>
  <si>
    <t>182 1 01 02010 01 0000 110</t>
  </si>
  <si>
    <t>182 1 01 02020 01 0000 110</t>
  </si>
  <si>
    <t>182 1 01 02030 01 0000 110</t>
  </si>
  <si>
    <t>182 1 05 02010 02 0000 110</t>
  </si>
  <si>
    <t>182 1 05 03010 01 0000 110</t>
  </si>
  <si>
    <t>182 1 05 04020 02 0000 110</t>
  </si>
  <si>
    <t>182 1 06 06033 05 0000 110</t>
  </si>
  <si>
    <t>182 1 08 03010 01 0000 110</t>
  </si>
  <si>
    <t>005 1 11 05013 05 0000 120</t>
  </si>
  <si>
    <t>005 1 11 05013 13 0000 120</t>
  </si>
  <si>
    <t>042 1 11 05025 05 0000 120</t>
  </si>
  <si>
    <t>048 1 12 01010 01 0000 120</t>
  </si>
  <si>
    <t>048 1 12 01030 01 0000 120</t>
  </si>
  <si>
    <t>048 1 12 01070 01 0000 120</t>
  </si>
  <si>
    <t>034 1 13 01995 05 0000 130</t>
  </si>
  <si>
    <t>005 1 14 06013 05 0000 430</t>
  </si>
  <si>
    <t>182 1 16 03010 01 0000 140</t>
  </si>
  <si>
    <t>048 1 16 25050 01 0000 140</t>
  </si>
  <si>
    <t>188 1 16 30030 01 0000 140</t>
  </si>
  <si>
    <t>188 1 16 43000 01 0000 140</t>
  </si>
  <si>
    <t>034 1 16 90050 05 0000 140</t>
  </si>
  <si>
    <t>188 1 16 90050 05 0000 140</t>
  </si>
  <si>
    <t>Исполнено, тыс.руб.</t>
  </si>
  <si>
    <t>Показатели исполнения</t>
  </si>
  <si>
    <t>процент исполнения, %</t>
  </si>
  <si>
    <t>отклонение ("-" неисполнено, "+" перевыполнение плана), тыс.руб.</t>
  </si>
  <si>
    <t>042 1 11 09045 05 0000 120</t>
  </si>
  <si>
    <t>048 1 12 01041 01 0000 120</t>
  </si>
  <si>
    <t>Наименование статьи дохода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</si>
  <si>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</si>
  <si>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</si>
  <si>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</si>
  <si>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Единый налог на вмененный доход для отдельных видов деятельности</t>
  </si>
  <si>
    <t>Единый сельскохозяйственный налог</t>
  </si>
  <si>
    <t>Налог, взимаемый в связи с применением патентной системы налогообложения, зачисляемый в бюджеты муниципальных районов</t>
  </si>
  <si>
    <t>Земельный налог с организаций, обладающих земельным участком, расположенным в границах межселенных территорий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</si>
  <si>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</si>
  <si>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</si>
  <si>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</si>
  <si>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</si>
  <si>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</si>
  <si>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Доходы от сдачи в аренду имущества, составляющего казну муниципальных районов (за исключением земельных участков)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</si>
  <si>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</si>
  <si>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Плата за выбросы загрязняющих веществ в атмосферный воздух стационарными объектами</t>
  </si>
  <si>
    <t>Плата за сбросы загрязняющих веществ в водные объекты</t>
  </si>
  <si>
    <t>Плата за размещение отходов производства</t>
  </si>
  <si>
    <t>Плата за выбросы загрязняющих веществ, образующихся при сжигании на факельных установках и (или) рассеивании попутного нефтяного газа</t>
  </si>
  <si>
    <t>Доходы, поступающие в порядке возмещения расходов, понесенных в связи с эксплуатацией имущества муниципальных районов</t>
  </si>
  <si>
    <t>Прочие доходы от компенсации затрат бюджетов муниципальных районов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</si>
  <si>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</si>
  <si>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Денежные взыскания (штрафы) за нарушение законодательства о налогах и сборах, предусмотренные статьями 116, 119.1, 119.2, пунктами 1 и 2 статьи 120, статьями 125, 126, 126.1, 128, 129, 129.1, 129.4, 132, 133, 134, 135, 135.1, 135.2 Налогового кодекса Российской Федерации</t>
  </si>
  <si>
    <t>Денежные взыскания (штрафы) за нарушение законодательства в области охраны окружающей среды</t>
  </si>
  <si>
    <t>Прочие денежные взыскания (штрафы) за правонарушения в области дорожного движения</t>
  </si>
  <si>
    <t>Прочие поступления от денежных взысканий (штрафов) и иных сумм в возмещение ущерба, зачисляемые в бюджеты муниципальных районов</t>
  </si>
  <si>
    <t>Cубвенции местным бюджетам на осуществление отдельных государственных полномочий Ненецкого автономного округа в сфере деятельности по профилактике безнадзорности и правонарушений несовершеннолетних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</si>
  <si>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</si>
  <si>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</si>
  <si>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000 8 50 00000 00 0000 000</t>
  </si>
  <si>
    <t>000 1 00 00000 00 0000 000</t>
  </si>
  <si>
    <t>Налоговые и неналоговые доходы</t>
  </si>
  <si>
    <t>000 1 01 00000 00 0000 000</t>
  </si>
  <si>
    <t>Налоги на прибыль, доходы</t>
  </si>
  <si>
    <t>000 1 05 00000 00 0000 000</t>
  </si>
  <si>
    <t>Налоги на совокупный доход</t>
  </si>
  <si>
    <t>182 1 05 02020 02 0000 110</t>
  </si>
  <si>
    <t>Единый налог на вмененный доход для отдельных видов деятельности (за налоговые периоды, истекшие до 1 января 2011 года)</t>
  </si>
  <si>
    <t>000 1 06 00000 00 0000 000</t>
  </si>
  <si>
    <t>Налоги на имущество</t>
  </si>
  <si>
    <t>000 1 08 00000 00 0000 000</t>
  </si>
  <si>
    <t>Государственная пошлина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</si>
  <si>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</si>
  <si>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</si>
  <si>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034 111 05035 05 0000 120</t>
  </si>
  <si>
    <t>042 111 05075 05 0000 120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</si>
  <si>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</si>
  <si>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</si>
  <si>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</si>
  <si>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</si>
  <si>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048 1 12 01042 01 0000 120</t>
  </si>
  <si>
    <t>Плата за размещение твердых коммунальных отходов</t>
  </si>
  <si>
    <t>000 1 13 00000 00 0000 000</t>
  </si>
  <si>
    <t>Доходы от оказания платных услуг и компенсации затрат государства</t>
  </si>
  <si>
    <t>000 1 13 01000 00 0000 130</t>
  </si>
  <si>
    <t xml:space="preserve">Доходы от оказания платных услуг (работ) </t>
  </si>
  <si>
    <t>Прочие доходы от оказания платных услуг (работ) получателями средств бюджетов муниципальных районов</t>
  </si>
  <si>
    <t>000 1 13 02000 00 0000 130</t>
  </si>
  <si>
    <t>Доходы от компенсации затрат государства</t>
  </si>
  <si>
    <t>034 113 02065 05 0000 130</t>
  </si>
  <si>
    <t>034 113 02995 05 0000 130</t>
  </si>
  <si>
    <t>000 1 14 00000 00 0000 000</t>
  </si>
  <si>
    <t>Доходы от продажи материальных и нематериальных активов</t>
  </si>
  <si>
    <t>000 1 16 00000 00 0000 000</t>
  </si>
  <si>
    <t>Штрафы, санкции, возмещение ущерба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</si>
  <si>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</si>
  <si>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>000 2 00 00000 00 0000 000</t>
  </si>
  <si>
    <t xml:space="preserve">Безвозмездные поступления </t>
  </si>
  <si>
    <t>000 2 02 00000 00 0000 000</t>
  </si>
  <si>
    <t>Безвозмездные поступления от других бюджетов бюджетной системы Российской Федерации</t>
  </si>
  <si>
    <t>000 2 02 20000 00 0000 150</t>
  </si>
  <si>
    <t>Субсидии бюджетам бюджетной системы Российской Федерации (межбюджетные субсидии)</t>
  </si>
  <si>
    <t>000 2 02 20077 05 0000 150</t>
  </si>
  <si>
    <t>Субсидии бюджетам муниципальных районов на софинансирование капитальных вложений в объекты муниципальной собственности</t>
  </si>
  <si>
    <t>034 2 02 20077 05 0000 150</t>
  </si>
  <si>
    <t>Субсидии местным бюджетам на софинансирование капитальных вложений в объекты муниципальной собственности в рамках подпрограммы 1 "Развитие сети автомобильных дорог местного значения, улично-дорожной сети и дорожных сооружений" государственной программы Ненецкого автономного округа "Развитие транспортной системы Ненецкого автономного округа"</t>
  </si>
  <si>
    <t>000 2 02 30000 00 0000 150</t>
  </si>
  <si>
    <t>Субвенции бюджетам бюджетной системы Российской Федерации</t>
  </si>
  <si>
    <t>000 2 02 30024 05 0000 150</t>
  </si>
  <si>
    <t>Субвенции бюджетам муниципальных районов на выполнение передаваемых полномочий субъектов Российской Федерации</t>
  </si>
  <si>
    <t>034 2 02 30024 05 0000 150</t>
  </si>
  <si>
    <t>000 2 02 40000 00 0000 150</t>
  </si>
  <si>
    <t>Иные межбюджетные трансферты</t>
  </si>
  <si>
    <t>046 2 02 40014 05 0000 150</t>
  </si>
  <si>
    <t>000 2 18 00000 00 0000 000</t>
  </si>
  <si>
    <t xml:space="preserve">Доходы бюджетов бюджетной системы Российской Федерации от возврата бюджетами бюджетной системы Российской  Федерации и организациями остатков субсидий, субвенций и иных межбюджетных трансфертов, имеющих целевое назначение, прошлых лет </t>
  </si>
  <si>
    <t>000 2 18 00000 05 0000 150</t>
  </si>
  <si>
    <t>Доходы бюджетов муниципальных районов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</si>
  <si>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040 2 18 60010 05 0000 150</t>
  </si>
  <si>
    <t>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</t>
  </si>
  <si>
    <t>000 2 19 00000 00 0000 000</t>
  </si>
  <si>
    <t>Возврат остатков субсидий, субвенций и иных межбюджетных трансфертов, имеющих целевое назначение, прошлых лет</t>
  </si>
  <si>
    <t>000 2 19 00000 05 0000 150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</si>
  <si>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</si>
  <si>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046 2 19 60010 05 0000 150</t>
  </si>
  <si>
    <t>Кассовый план на 1 квартал 2019 года, тыс.руб.</t>
  </si>
  <si>
    <t>Сведения об исполнении районного бюджета по доходам в разрезе видов доходов за 1 квартал 2019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</si>
</sst>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р_._-;\-* #,##0.00_р_._-;_-* &quot;-&quot;??_р_._-;_-@_-"/>
    <numFmt numFmtId="164" formatCode="_-* #,##0.0_р_._-;\-* #,##0.0_р_._-;_-* &quot;-&quot;?_р_._-;_-@_-"/>
    <numFmt numFmtId="165" formatCode="_-* #,##0.0_р_._-;\-* #,##0.0_р_._-;_-* &quot;-&quot;??_р_._-;_-@_-"/>
    <numFmt numFmtId="166" formatCode="#,##0.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4" fillId="0" borderId="0"/>
    <xf numFmtId="0" fontId="5" fillId="0" borderId="0"/>
  </cellStyleXfs>
  <cellXfs count="37">
    <xf numFmtId="0" fontId="0" fillId="0" borderId="0" xfId="0"/>
    <xf numFmtId="0" fontId="2" fillId="0" borderId="0" xfId="0" applyFont="1" applyFill="1"/>
    <xf numFmtId="0" fontId="2" fillId="2" borderId="0" xfId="0" applyFont="1" applyFill="1"/>
    <xf numFmtId="0" fontId="3" fillId="0" borderId="0" xfId="0" applyFont="1" applyFill="1"/>
    <xf numFmtId="165" fontId="2" fillId="0" borderId="1" xfId="1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wrapText="1"/>
    </xf>
    <xf numFmtId="166" fontId="2" fillId="0" borderId="4" xfId="0" applyNumberFormat="1" applyFont="1" applyFill="1" applyBorder="1" applyAlignment="1" applyProtection="1">
      <alignment wrapText="1"/>
      <protection locked="0"/>
    </xf>
    <xf numFmtId="0" fontId="2" fillId="0" borderId="1" xfId="3" applyFont="1" applyFill="1" applyBorder="1" applyAlignment="1">
      <alignment wrapText="1"/>
    </xf>
    <xf numFmtId="0" fontId="2" fillId="0" borderId="1" xfId="0" applyFont="1" applyFill="1" applyBorder="1" applyAlignment="1" applyProtection="1">
      <alignment horizontal="left" wrapText="1"/>
    </xf>
    <xf numFmtId="164" fontId="2" fillId="0" borderId="1" xfId="0" applyNumberFormat="1" applyFont="1" applyFill="1" applyBorder="1"/>
    <xf numFmtId="0" fontId="2" fillId="0" borderId="1" xfId="0" applyFont="1" applyFill="1" applyBorder="1" applyAlignment="1">
      <alignment horizontal="center"/>
    </xf>
    <xf numFmtId="3" fontId="2" fillId="0" borderId="1" xfId="0" applyNumberFormat="1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wrapText="1"/>
    </xf>
    <xf numFmtId="0" fontId="3" fillId="2" borderId="0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/>
    </xf>
    <xf numFmtId="0" fontId="3" fillId="0" borderId="1" xfId="0" applyFont="1" applyFill="1" applyBorder="1" applyAlignment="1">
      <alignment wrapText="1"/>
    </xf>
    <xf numFmtId="164" fontId="3" fillId="0" borderId="1" xfId="0" applyNumberFormat="1" applyFont="1" applyFill="1" applyBorder="1"/>
    <xf numFmtId="164" fontId="3" fillId="0" borderId="1" xfId="1" applyNumberFormat="1" applyFont="1" applyFill="1" applyBorder="1" applyAlignment="1"/>
    <xf numFmtId="0" fontId="3" fillId="0" borderId="1" xfId="0" applyFont="1" applyFill="1" applyBorder="1" applyAlignment="1"/>
    <xf numFmtId="0" fontId="3" fillId="2" borderId="0" xfId="0" applyFont="1" applyFill="1"/>
    <xf numFmtId="164" fontId="2" fillId="0" borderId="1" xfId="1" applyNumberFormat="1" applyFont="1" applyFill="1" applyBorder="1" applyAlignment="1"/>
    <xf numFmtId="0" fontId="3" fillId="0" borderId="1" xfId="2" applyFont="1" applyFill="1" applyBorder="1" applyAlignment="1">
      <alignment horizontal="center"/>
    </xf>
    <xf numFmtId="0" fontId="2" fillId="0" borderId="1" xfId="2" applyFont="1" applyFill="1" applyBorder="1" applyAlignment="1">
      <alignment horizontal="center"/>
    </xf>
    <xf numFmtId="164" fontId="3" fillId="0" borderId="1" xfId="0" applyNumberFormat="1" applyFont="1" applyFill="1" applyBorder="1" applyAlignment="1"/>
    <xf numFmtId="49" fontId="2" fillId="0" borderId="1" xfId="2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wrapText="1"/>
    </xf>
    <xf numFmtId="0" fontId="3" fillId="0" borderId="1" xfId="3" applyFont="1" applyFill="1" applyBorder="1" applyAlignment="1">
      <alignment wrapText="1"/>
    </xf>
    <xf numFmtId="0" fontId="3" fillId="0" borderId="1" xfId="0" applyFont="1" applyFill="1" applyBorder="1" applyAlignment="1" applyProtection="1">
      <alignment horizontal="left" wrapText="1"/>
    </xf>
    <xf numFmtId="0" fontId="2" fillId="2" borderId="0" xfId="0" applyFont="1" applyFill="1" applyAlignment="1">
      <alignment horizontal="center"/>
    </xf>
    <xf numFmtId="0" fontId="2" fillId="0" borderId="1" xfId="0" applyFont="1" applyFill="1" applyBorder="1" applyAlignment="1">
      <alignment horizontal="center"/>
    </xf>
    <xf numFmtId="3" fontId="2" fillId="0" borderId="1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/>
    </xf>
    <xf numFmtId="0" fontId="3" fillId="2" borderId="0" xfId="0" applyFont="1" applyFill="1" applyBorder="1" applyAlignment="1">
      <alignment horizontal="center" wrapText="1"/>
    </xf>
  </cellXfs>
  <cellStyles count="4">
    <cellStyle name="Обычный" xfId="0" builtinId="0"/>
    <cellStyle name="Обычный_Лист1" xfId="2"/>
    <cellStyle name="Обычный_Лист3" xfId="3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I136"/>
  <sheetViews>
    <sheetView tabSelected="1" zoomScaleNormal="100" zoomScaleSheetLayoutView="100" workbookViewId="0">
      <selection activeCell="D66" sqref="D66"/>
    </sheetView>
  </sheetViews>
  <sheetFormatPr defaultColWidth="9.140625" defaultRowHeight="15" x14ac:dyDescent="0.25"/>
  <cols>
    <col min="1" max="1" width="27.5703125" style="28" customWidth="1"/>
    <col min="2" max="2" width="48.7109375" style="2" customWidth="1"/>
    <col min="3" max="5" width="15.85546875" style="2" customWidth="1"/>
    <col min="6" max="6" width="12.85546875" style="2" customWidth="1"/>
    <col min="7" max="98" width="9.140625" style="2" customWidth="1"/>
    <col min="99" max="16384" width="9.140625" style="2"/>
  </cols>
  <sheetData>
    <row r="1" spans="1:6" ht="15" customHeight="1" x14ac:dyDescent="0.25">
      <c r="A1" s="36"/>
      <c r="B1" s="36"/>
      <c r="D1" s="12"/>
      <c r="F1" s="12"/>
    </row>
    <row r="2" spans="1:6" x14ac:dyDescent="0.25">
      <c r="A2" s="35" t="s">
        <v>126</v>
      </c>
      <c r="B2" s="35"/>
      <c r="C2" s="35"/>
      <c r="D2" s="35"/>
      <c r="E2" s="35"/>
      <c r="F2" s="35"/>
    </row>
    <row r="3" spans="1:6" x14ac:dyDescent="0.25">
      <c r="A3" s="13"/>
      <c r="B3" s="13"/>
      <c r="D3" s="13"/>
    </row>
    <row r="4" spans="1:6" ht="15" customHeight="1" x14ac:dyDescent="0.25">
      <c r="A4" s="33" t="s">
        <v>0</v>
      </c>
      <c r="B4" s="31" t="s">
        <v>30</v>
      </c>
      <c r="C4" s="30" t="s">
        <v>125</v>
      </c>
      <c r="D4" s="30" t="s">
        <v>24</v>
      </c>
      <c r="E4" s="29" t="s">
        <v>25</v>
      </c>
      <c r="F4" s="29"/>
    </row>
    <row r="5" spans="1:6" ht="60" x14ac:dyDescent="0.25">
      <c r="A5" s="34"/>
      <c r="B5" s="32"/>
      <c r="C5" s="30"/>
      <c r="D5" s="30"/>
      <c r="E5" s="4" t="s">
        <v>27</v>
      </c>
      <c r="F5" s="11" t="s">
        <v>26</v>
      </c>
    </row>
    <row r="6" spans="1:6" s="3" customFormat="1" ht="15" customHeight="1" x14ac:dyDescent="0.2">
      <c r="A6" s="14" t="s">
        <v>59</v>
      </c>
      <c r="B6" s="15" t="s">
        <v>1</v>
      </c>
      <c r="C6" s="16">
        <f>C7+C50</f>
        <v>223794.09999999995</v>
      </c>
      <c r="D6" s="16">
        <f>D7+D50</f>
        <v>224303.89999999997</v>
      </c>
      <c r="E6" s="16">
        <f>E7+E50</f>
        <v>509.79999999999927</v>
      </c>
      <c r="F6" s="17">
        <f>IF(C6=0,0,D6/C6*100)</f>
        <v>100.22779867744502</v>
      </c>
    </row>
    <row r="7" spans="1:6" s="3" customFormat="1" ht="15" customHeight="1" x14ac:dyDescent="0.2">
      <c r="A7" s="14" t="s">
        <v>60</v>
      </c>
      <c r="B7" s="14" t="s">
        <v>61</v>
      </c>
      <c r="C7" s="17">
        <f>C8+C12+C17+C19+C21+C28+C35+C41+C43</f>
        <v>204424.79999999996</v>
      </c>
      <c r="D7" s="17">
        <f>D8+D12+D17+D19+D21+D28+D35+D41+D43</f>
        <v>210401.59999999998</v>
      </c>
      <c r="E7" s="17">
        <f>E8+E12+E17+E19+E21+E28+E35+E41+E43</f>
        <v>5976.7999999999993</v>
      </c>
      <c r="F7" s="17">
        <f t="shared" ref="F7:F65" si="0">IF(C7=0,0,D7/C7*100)</f>
        <v>102.92371571355336</v>
      </c>
    </row>
    <row r="8" spans="1:6" s="19" customFormat="1" ht="15" customHeight="1" x14ac:dyDescent="0.2">
      <c r="A8" s="14" t="s">
        <v>62</v>
      </c>
      <c r="B8" s="18" t="s">
        <v>63</v>
      </c>
      <c r="C8" s="17">
        <f t="shared" ref="C8:E8" si="1">C9+C10+C11</f>
        <v>156562</v>
      </c>
      <c r="D8" s="17">
        <f t="shared" si="1"/>
        <v>156597.9</v>
      </c>
      <c r="E8" s="17">
        <f t="shared" si="1"/>
        <v>35.9</v>
      </c>
      <c r="F8" s="17">
        <f>IF(C8=0,0,D8/C8*100)</f>
        <v>100.02293021295077</v>
      </c>
    </row>
    <row r="9" spans="1:6" ht="90" x14ac:dyDescent="0.25">
      <c r="A9" s="10" t="s">
        <v>2</v>
      </c>
      <c r="B9" s="5" t="s">
        <v>31</v>
      </c>
      <c r="C9" s="20">
        <v>156562</v>
      </c>
      <c r="D9" s="9">
        <v>156537</v>
      </c>
      <c r="E9" s="9">
        <f>D9-C9</f>
        <v>-25</v>
      </c>
      <c r="F9" s="20">
        <f t="shared" si="0"/>
        <v>99.98403188513177</v>
      </c>
    </row>
    <row r="10" spans="1:6" ht="135" x14ac:dyDescent="0.25">
      <c r="A10" s="10" t="s">
        <v>3</v>
      </c>
      <c r="B10" s="5" t="s">
        <v>32</v>
      </c>
      <c r="C10" s="20">
        <v>0</v>
      </c>
      <c r="D10" s="9">
        <v>18</v>
      </c>
      <c r="E10" s="9">
        <f t="shared" ref="E10:E27" si="2">D10-C10</f>
        <v>18</v>
      </c>
      <c r="F10" s="20">
        <f t="shared" si="0"/>
        <v>0</v>
      </c>
    </row>
    <row r="11" spans="1:6" ht="60" x14ac:dyDescent="0.25">
      <c r="A11" s="10" t="s">
        <v>4</v>
      </c>
      <c r="B11" s="5" t="s">
        <v>33</v>
      </c>
      <c r="C11" s="20">
        <v>0</v>
      </c>
      <c r="D11" s="9">
        <v>42.9</v>
      </c>
      <c r="E11" s="9">
        <f t="shared" si="2"/>
        <v>42.9</v>
      </c>
      <c r="F11" s="20">
        <f t="shared" si="0"/>
        <v>0</v>
      </c>
    </row>
    <row r="12" spans="1:6" s="19" customFormat="1" ht="15" customHeight="1" x14ac:dyDescent="0.2">
      <c r="A12" s="14" t="s">
        <v>64</v>
      </c>
      <c r="B12" s="15" t="s">
        <v>65</v>
      </c>
      <c r="C12" s="17">
        <f>C13+C14+C15+C16</f>
        <v>16423</v>
      </c>
      <c r="D12" s="17">
        <f t="shared" ref="D12:F12" si="3">D13+D14+D15+D16</f>
        <v>26932.399999999998</v>
      </c>
      <c r="E12" s="17">
        <f t="shared" si="3"/>
        <v>10509.4</v>
      </c>
      <c r="F12" s="17">
        <f t="shared" si="3"/>
        <v>342.19259059392317</v>
      </c>
    </row>
    <row r="13" spans="1:6" ht="30" customHeight="1" x14ac:dyDescent="0.25">
      <c r="A13" s="10" t="s">
        <v>5</v>
      </c>
      <c r="B13" s="5" t="s">
        <v>34</v>
      </c>
      <c r="C13" s="20">
        <v>2549.1</v>
      </c>
      <c r="D13" s="9">
        <v>1470.7</v>
      </c>
      <c r="E13" s="9">
        <f t="shared" si="2"/>
        <v>-1078.3999999999999</v>
      </c>
      <c r="F13" s="20">
        <f t="shared" si="0"/>
        <v>57.694872700168688</v>
      </c>
    </row>
    <row r="14" spans="1:6" ht="45" customHeight="1" x14ac:dyDescent="0.25">
      <c r="A14" s="10" t="s">
        <v>66</v>
      </c>
      <c r="B14" s="5" t="s">
        <v>67</v>
      </c>
      <c r="C14" s="20">
        <v>0</v>
      </c>
      <c r="D14" s="9">
        <v>-1.4</v>
      </c>
      <c r="E14" s="9">
        <f t="shared" si="2"/>
        <v>-1.4</v>
      </c>
      <c r="F14" s="20"/>
    </row>
    <row r="15" spans="1:6" ht="15" customHeight="1" x14ac:dyDescent="0.25">
      <c r="A15" s="10" t="s">
        <v>6</v>
      </c>
      <c r="B15" s="5" t="s">
        <v>35</v>
      </c>
      <c r="C15" s="9">
        <v>13715.4</v>
      </c>
      <c r="D15" s="9">
        <v>25304.6</v>
      </c>
      <c r="E15" s="9">
        <f t="shared" si="2"/>
        <v>11589.199999999999</v>
      </c>
      <c r="F15" s="20">
        <f t="shared" si="0"/>
        <v>184.49771789375447</v>
      </c>
    </row>
    <row r="16" spans="1:6" ht="45" customHeight="1" x14ac:dyDescent="0.25">
      <c r="A16" s="10" t="s">
        <v>7</v>
      </c>
      <c r="B16" s="5" t="s">
        <v>36</v>
      </c>
      <c r="C16" s="9">
        <v>158.5</v>
      </c>
      <c r="D16" s="9">
        <v>158.5</v>
      </c>
      <c r="E16" s="9">
        <f t="shared" si="2"/>
        <v>0</v>
      </c>
      <c r="F16" s="20">
        <f t="shared" si="0"/>
        <v>100</v>
      </c>
    </row>
    <row r="17" spans="1:113" s="19" customFormat="1" ht="15" customHeight="1" x14ac:dyDescent="0.2">
      <c r="A17" s="14" t="s">
        <v>68</v>
      </c>
      <c r="B17" s="15" t="s">
        <v>69</v>
      </c>
      <c r="C17" s="16">
        <f t="shared" ref="C17:E17" si="4">C18</f>
        <v>0.1</v>
      </c>
      <c r="D17" s="16">
        <f t="shared" si="4"/>
        <v>0.1</v>
      </c>
      <c r="E17" s="16">
        <f t="shared" si="4"/>
        <v>0</v>
      </c>
      <c r="F17" s="17">
        <f t="shared" si="0"/>
        <v>100</v>
      </c>
    </row>
    <row r="18" spans="1:113" ht="45" customHeight="1" x14ac:dyDescent="0.25">
      <c r="A18" s="10" t="s">
        <v>8</v>
      </c>
      <c r="B18" s="5" t="s">
        <v>37</v>
      </c>
      <c r="C18" s="9">
        <v>0.1</v>
      </c>
      <c r="D18" s="9">
        <v>0.1</v>
      </c>
      <c r="E18" s="9">
        <f t="shared" si="2"/>
        <v>0</v>
      </c>
      <c r="F18" s="20">
        <f t="shared" si="0"/>
        <v>100</v>
      </c>
    </row>
    <row r="19" spans="1:113" s="19" customFormat="1" ht="15" customHeight="1" x14ac:dyDescent="0.2">
      <c r="A19" s="14" t="s">
        <v>70</v>
      </c>
      <c r="B19" s="15" t="s">
        <v>71</v>
      </c>
      <c r="C19" s="17">
        <f t="shared" ref="C19:E19" si="5">C20</f>
        <v>2.2999999999999998</v>
      </c>
      <c r="D19" s="17">
        <f t="shared" si="5"/>
        <v>2.2999999999999998</v>
      </c>
      <c r="E19" s="17">
        <f t="shared" si="5"/>
        <v>0</v>
      </c>
      <c r="F19" s="17">
        <f t="shared" si="0"/>
        <v>100</v>
      </c>
    </row>
    <row r="20" spans="1:113" ht="60" customHeight="1" x14ac:dyDescent="0.25">
      <c r="A20" s="10" t="s">
        <v>9</v>
      </c>
      <c r="B20" s="5" t="s">
        <v>38</v>
      </c>
      <c r="C20" s="9">
        <v>2.2999999999999998</v>
      </c>
      <c r="D20" s="9">
        <v>2.2999999999999998</v>
      </c>
      <c r="E20" s="9">
        <f t="shared" si="2"/>
        <v>0</v>
      </c>
      <c r="F20" s="20">
        <f t="shared" si="0"/>
        <v>100</v>
      </c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19"/>
      <c r="AL20" s="19"/>
      <c r="AM20" s="19"/>
      <c r="AN20" s="19"/>
      <c r="AO20" s="19"/>
      <c r="AP20" s="19"/>
      <c r="AQ20" s="19"/>
      <c r="AR20" s="19"/>
      <c r="AS20" s="19"/>
      <c r="AT20" s="19"/>
      <c r="AU20" s="19"/>
      <c r="AV20" s="19"/>
      <c r="AW20" s="19"/>
      <c r="AX20" s="19"/>
      <c r="AY20" s="19"/>
      <c r="AZ20" s="19"/>
      <c r="BA20" s="19"/>
      <c r="BB20" s="19"/>
      <c r="BC20" s="19"/>
      <c r="BD20" s="19"/>
      <c r="BE20" s="19"/>
      <c r="BF20" s="19"/>
      <c r="BG20" s="19"/>
      <c r="BH20" s="19"/>
      <c r="BI20" s="19"/>
      <c r="BJ20" s="19"/>
      <c r="BK20" s="19"/>
      <c r="BL20" s="19"/>
      <c r="BM20" s="19"/>
      <c r="BN20" s="19"/>
      <c r="BO20" s="19"/>
      <c r="BP20" s="19"/>
      <c r="BQ20" s="19"/>
      <c r="BR20" s="19"/>
      <c r="BS20" s="19"/>
      <c r="BT20" s="19"/>
      <c r="BU20" s="19"/>
      <c r="BV20" s="19"/>
      <c r="BW20" s="19"/>
      <c r="BX20" s="19"/>
      <c r="BY20" s="19"/>
      <c r="BZ20" s="19"/>
      <c r="CA20" s="19"/>
      <c r="CB20" s="19"/>
      <c r="CC20" s="19"/>
      <c r="CD20" s="19"/>
      <c r="CE20" s="19"/>
      <c r="CF20" s="19"/>
      <c r="CG20" s="19"/>
      <c r="CH20" s="19"/>
      <c r="CI20" s="19"/>
      <c r="CJ20" s="19"/>
      <c r="CK20" s="19"/>
      <c r="CL20" s="19"/>
      <c r="CM20" s="19"/>
      <c r="CN20" s="19"/>
      <c r="CO20" s="19"/>
      <c r="CP20" s="19"/>
      <c r="CQ20" s="19"/>
      <c r="CR20" s="19"/>
      <c r="CS20" s="19"/>
      <c r="CT20" s="19"/>
      <c r="CU20" s="19"/>
      <c r="CV20" s="19"/>
      <c r="CW20" s="19"/>
      <c r="CX20" s="19"/>
      <c r="CY20" s="19"/>
      <c r="CZ20" s="19"/>
      <c r="DA20" s="19"/>
      <c r="DB20" s="19"/>
      <c r="DC20" s="19"/>
      <c r="DD20" s="19"/>
      <c r="DE20" s="19"/>
      <c r="DF20" s="19"/>
      <c r="DG20" s="19"/>
      <c r="DH20" s="19"/>
      <c r="DI20" s="19"/>
    </row>
    <row r="21" spans="1:113" s="19" customFormat="1" ht="45" customHeight="1" x14ac:dyDescent="0.2">
      <c r="A21" s="14" t="s">
        <v>72</v>
      </c>
      <c r="B21" s="15" t="s">
        <v>73</v>
      </c>
      <c r="C21" s="17">
        <f t="shared" ref="C21:E21" si="6">SUM(C22:C27)</f>
        <v>13553.4</v>
      </c>
      <c r="D21" s="17">
        <f t="shared" si="6"/>
        <v>12038.099999999999</v>
      </c>
      <c r="E21" s="17">
        <f t="shared" si="6"/>
        <v>-1515.3000000000006</v>
      </c>
      <c r="F21" s="17">
        <f t="shared" si="0"/>
        <v>88.819779538713533</v>
      </c>
    </row>
    <row r="22" spans="1:113" ht="105" customHeight="1" x14ac:dyDescent="0.25">
      <c r="A22" s="10" t="s">
        <v>10</v>
      </c>
      <c r="B22" s="5" t="s">
        <v>39</v>
      </c>
      <c r="C22" s="9">
        <v>10894</v>
      </c>
      <c r="D22" s="9">
        <v>9939.2999999999993</v>
      </c>
      <c r="E22" s="9">
        <f t="shared" si="2"/>
        <v>-954.70000000000073</v>
      </c>
      <c r="F22" s="20">
        <f t="shared" si="0"/>
        <v>91.236460436937762</v>
      </c>
    </row>
    <row r="23" spans="1:113" ht="90" customHeight="1" x14ac:dyDescent="0.25">
      <c r="A23" s="10" t="s">
        <v>11</v>
      </c>
      <c r="B23" s="5" t="s">
        <v>40</v>
      </c>
      <c r="C23" s="9">
        <v>1668.2</v>
      </c>
      <c r="D23" s="9">
        <v>969</v>
      </c>
      <c r="E23" s="9">
        <f t="shared" si="2"/>
        <v>-699.2</v>
      </c>
      <c r="F23" s="20">
        <f t="shared" si="0"/>
        <v>58.086560364464688</v>
      </c>
    </row>
    <row r="24" spans="1:113" ht="90" customHeight="1" x14ac:dyDescent="0.25">
      <c r="A24" s="10" t="s">
        <v>12</v>
      </c>
      <c r="B24" s="5" t="s">
        <v>41</v>
      </c>
      <c r="C24" s="9">
        <v>620</v>
      </c>
      <c r="D24" s="9">
        <v>715.1</v>
      </c>
      <c r="E24" s="9">
        <f t="shared" si="2"/>
        <v>95.100000000000023</v>
      </c>
      <c r="F24" s="20">
        <f t="shared" si="0"/>
        <v>115.33870967741935</v>
      </c>
    </row>
    <row r="25" spans="1:113" ht="90" customHeight="1" x14ac:dyDescent="0.25">
      <c r="A25" s="10" t="s">
        <v>74</v>
      </c>
      <c r="B25" s="5" t="s">
        <v>42</v>
      </c>
      <c r="C25" s="9">
        <v>239.8</v>
      </c>
      <c r="D25" s="9">
        <v>239.9</v>
      </c>
      <c r="E25" s="9">
        <f t="shared" si="2"/>
        <v>9.9999999999994316E-2</v>
      </c>
      <c r="F25" s="20">
        <f t="shared" si="0"/>
        <v>100.0417014178482</v>
      </c>
    </row>
    <row r="26" spans="1:113" ht="45" customHeight="1" x14ac:dyDescent="0.25">
      <c r="A26" s="10" t="s">
        <v>75</v>
      </c>
      <c r="B26" s="5" t="s">
        <v>43</v>
      </c>
      <c r="C26" s="9">
        <v>46.5</v>
      </c>
      <c r="D26" s="9">
        <v>132.4</v>
      </c>
      <c r="E26" s="9">
        <f t="shared" si="2"/>
        <v>85.9</v>
      </c>
      <c r="F26" s="20">
        <f t="shared" si="0"/>
        <v>284.73118279569894</v>
      </c>
    </row>
    <row r="27" spans="1:113" ht="90" customHeight="1" x14ac:dyDescent="0.25">
      <c r="A27" s="10" t="s">
        <v>28</v>
      </c>
      <c r="B27" s="5" t="s">
        <v>44</v>
      </c>
      <c r="C27" s="9">
        <v>84.9</v>
      </c>
      <c r="D27" s="9">
        <v>42.4</v>
      </c>
      <c r="E27" s="9">
        <f t="shared" si="2"/>
        <v>-42.500000000000007</v>
      </c>
      <c r="F27" s="20">
        <f t="shared" si="0"/>
        <v>49.941107184923432</v>
      </c>
    </row>
    <row r="28" spans="1:113" s="19" customFormat="1" ht="28.5" x14ac:dyDescent="0.2">
      <c r="A28" s="14" t="s">
        <v>76</v>
      </c>
      <c r="B28" s="15" t="s">
        <v>77</v>
      </c>
      <c r="C28" s="17">
        <f t="shared" ref="C28:E28" si="7">C29</f>
        <v>13510.900000000001</v>
      </c>
      <c r="D28" s="17">
        <f t="shared" si="7"/>
        <v>10128.5</v>
      </c>
      <c r="E28" s="17">
        <f t="shared" si="7"/>
        <v>-3382.3999999999996</v>
      </c>
      <c r="F28" s="17">
        <f t="shared" si="0"/>
        <v>74.965398308032761</v>
      </c>
    </row>
    <row r="29" spans="1:113" ht="30" customHeight="1" x14ac:dyDescent="0.25">
      <c r="A29" s="10" t="s">
        <v>78</v>
      </c>
      <c r="B29" s="5" t="s">
        <v>79</v>
      </c>
      <c r="C29" s="9">
        <f t="shared" ref="C29:E29" si="8">SUM(C30:C34)</f>
        <v>13510.900000000001</v>
      </c>
      <c r="D29" s="9">
        <f t="shared" si="8"/>
        <v>10128.5</v>
      </c>
      <c r="E29" s="9">
        <f t="shared" si="8"/>
        <v>-3382.3999999999996</v>
      </c>
      <c r="F29" s="20">
        <f t="shared" si="0"/>
        <v>74.965398308032761</v>
      </c>
    </row>
    <row r="30" spans="1:113" ht="30" x14ac:dyDescent="0.25">
      <c r="A30" s="10" t="s">
        <v>13</v>
      </c>
      <c r="B30" s="5" t="s">
        <v>45</v>
      </c>
      <c r="C30" s="9">
        <v>1300.7</v>
      </c>
      <c r="D30" s="9">
        <v>889.2</v>
      </c>
      <c r="E30" s="9">
        <f t="shared" ref="E30:E34" si="9">D30-C30</f>
        <v>-411.5</v>
      </c>
      <c r="F30" s="20">
        <f t="shared" si="0"/>
        <v>68.363189052048895</v>
      </c>
    </row>
    <row r="31" spans="1:113" ht="30" customHeight="1" x14ac:dyDescent="0.25">
      <c r="A31" s="10" t="s">
        <v>14</v>
      </c>
      <c r="B31" s="5" t="s">
        <v>46</v>
      </c>
      <c r="C31" s="9">
        <v>47.7</v>
      </c>
      <c r="D31" s="9">
        <v>-49.8</v>
      </c>
      <c r="E31" s="9">
        <f t="shared" si="9"/>
        <v>-97.5</v>
      </c>
      <c r="F31" s="20">
        <f t="shared" si="0"/>
        <v>-104.40251572327041</v>
      </c>
    </row>
    <row r="32" spans="1:113" x14ac:dyDescent="0.25">
      <c r="A32" s="10" t="s">
        <v>29</v>
      </c>
      <c r="B32" s="5" t="s">
        <v>47</v>
      </c>
      <c r="C32" s="9">
        <v>5909.2</v>
      </c>
      <c r="D32" s="9">
        <v>6515.4</v>
      </c>
      <c r="E32" s="9">
        <f t="shared" si="9"/>
        <v>606.19999999999982</v>
      </c>
      <c r="F32" s="20">
        <f t="shared" si="0"/>
        <v>110.25857984160292</v>
      </c>
    </row>
    <row r="33" spans="1:6" ht="30" x14ac:dyDescent="0.25">
      <c r="A33" s="10" t="s">
        <v>80</v>
      </c>
      <c r="B33" s="5" t="s">
        <v>81</v>
      </c>
      <c r="C33" s="9">
        <v>0.1</v>
      </c>
      <c r="D33" s="9">
        <v>0.4</v>
      </c>
      <c r="E33" s="9">
        <f t="shared" si="9"/>
        <v>0.30000000000000004</v>
      </c>
      <c r="F33" s="20">
        <f t="shared" si="0"/>
        <v>400</v>
      </c>
    </row>
    <row r="34" spans="1:6" ht="60" x14ac:dyDescent="0.25">
      <c r="A34" s="10" t="s">
        <v>15</v>
      </c>
      <c r="B34" s="5" t="s">
        <v>48</v>
      </c>
      <c r="C34" s="9">
        <v>6253.2</v>
      </c>
      <c r="D34" s="9">
        <v>2773.3</v>
      </c>
      <c r="E34" s="9">
        <f t="shared" si="9"/>
        <v>-3479.8999999999996</v>
      </c>
      <c r="F34" s="20">
        <f t="shared" si="0"/>
        <v>44.350092752510719</v>
      </c>
    </row>
    <row r="35" spans="1:6" s="19" customFormat="1" ht="28.5" x14ac:dyDescent="0.2">
      <c r="A35" s="21" t="s">
        <v>82</v>
      </c>
      <c r="B35" s="15" t="s">
        <v>83</v>
      </c>
      <c r="C35" s="17">
        <f t="shared" ref="C35:E35" si="10">C36+C38</f>
        <v>870.8</v>
      </c>
      <c r="D35" s="17">
        <f t="shared" si="10"/>
        <v>524.4</v>
      </c>
      <c r="E35" s="17">
        <f t="shared" si="10"/>
        <v>-346.4</v>
      </c>
      <c r="F35" s="17">
        <f t="shared" si="0"/>
        <v>60.220486908589798</v>
      </c>
    </row>
    <row r="36" spans="1:6" s="19" customFormat="1" ht="14.25" x14ac:dyDescent="0.2">
      <c r="A36" s="21" t="s">
        <v>84</v>
      </c>
      <c r="B36" s="15" t="s">
        <v>85</v>
      </c>
      <c r="C36" s="17">
        <f t="shared" ref="C36:E36" si="11">C37</f>
        <v>20</v>
      </c>
      <c r="D36" s="17">
        <f t="shared" si="11"/>
        <v>17.3</v>
      </c>
      <c r="E36" s="17">
        <f t="shared" si="11"/>
        <v>-2.6999999999999993</v>
      </c>
      <c r="F36" s="17">
        <f t="shared" si="0"/>
        <v>86.5</v>
      </c>
    </row>
    <row r="37" spans="1:6" ht="45" customHeight="1" x14ac:dyDescent="0.25">
      <c r="A37" s="22" t="s">
        <v>16</v>
      </c>
      <c r="B37" s="5" t="s">
        <v>86</v>
      </c>
      <c r="C37" s="20">
        <v>20</v>
      </c>
      <c r="D37" s="9">
        <v>17.3</v>
      </c>
      <c r="E37" s="9">
        <f t="shared" ref="E37" si="12">D37-C37</f>
        <v>-2.6999999999999993</v>
      </c>
      <c r="F37" s="20">
        <f t="shared" si="0"/>
        <v>86.5</v>
      </c>
    </row>
    <row r="38" spans="1:6" s="19" customFormat="1" ht="14.25" x14ac:dyDescent="0.2">
      <c r="A38" s="21" t="s">
        <v>87</v>
      </c>
      <c r="B38" s="15" t="s">
        <v>88</v>
      </c>
      <c r="C38" s="23">
        <f t="shared" ref="C38:E38" si="13">C39+C40</f>
        <v>850.8</v>
      </c>
      <c r="D38" s="23">
        <f t="shared" si="13"/>
        <v>507.1</v>
      </c>
      <c r="E38" s="23">
        <f t="shared" si="13"/>
        <v>-343.7</v>
      </c>
      <c r="F38" s="17">
        <f t="shared" si="0"/>
        <v>59.602726845322053</v>
      </c>
    </row>
    <row r="39" spans="1:6" ht="45" x14ac:dyDescent="0.25">
      <c r="A39" s="22" t="s">
        <v>89</v>
      </c>
      <c r="B39" s="5" t="s">
        <v>49</v>
      </c>
      <c r="C39" s="9">
        <v>550</v>
      </c>
      <c r="D39" s="9">
        <v>203.3</v>
      </c>
      <c r="E39" s="9">
        <f t="shared" ref="E39:E49" si="14">D39-C39</f>
        <v>-346.7</v>
      </c>
      <c r="F39" s="20">
        <f t="shared" si="0"/>
        <v>36.963636363636368</v>
      </c>
    </row>
    <row r="40" spans="1:6" ht="30" customHeight="1" x14ac:dyDescent="0.25">
      <c r="A40" s="22" t="s">
        <v>90</v>
      </c>
      <c r="B40" s="5" t="s">
        <v>50</v>
      </c>
      <c r="C40" s="9">
        <v>300.8</v>
      </c>
      <c r="D40" s="9">
        <v>303.8</v>
      </c>
      <c r="E40" s="9">
        <f t="shared" si="14"/>
        <v>3</v>
      </c>
      <c r="F40" s="20">
        <f t="shared" si="0"/>
        <v>100.99734042553192</v>
      </c>
    </row>
    <row r="41" spans="1:6" s="19" customFormat="1" ht="28.5" x14ac:dyDescent="0.2">
      <c r="A41" s="21" t="s">
        <v>91</v>
      </c>
      <c r="B41" s="15" t="s">
        <v>92</v>
      </c>
      <c r="C41" s="16">
        <f t="shared" ref="C41:E41" si="15">C42</f>
        <v>1232.9000000000001</v>
      </c>
      <c r="D41" s="16">
        <f t="shared" si="15"/>
        <v>1232.9000000000001</v>
      </c>
      <c r="E41" s="16">
        <f t="shared" si="15"/>
        <v>0</v>
      </c>
      <c r="F41" s="17">
        <f t="shared" si="0"/>
        <v>100</v>
      </c>
    </row>
    <row r="42" spans="1:6" ht="75" x14ac:dyDescent="0.25">
      <c r="A42" s="22" t="s">
        <v>17</v>
      </c>
      <c r="B42" s="5" t="s">
        <v>51</v>
      </c>
      <c r="C42" s="9">
        <v>1232.9000000000001</v>
      </c>
      <c r="D42" s="9">
        <v>1232.9000000000001</v>
      </c>
      <c r="E42" s="9">
        <f t="shared" si="14"/>
        <v>0</v>
      </c>
      <c r="F42" s="20">
        <f t="shared" si="0"/>
        <v>100</v>
      </c>
    </row>
    <row r="43" spans="1:6" s="19" customFormat="1" ht="14.25" x14ac:dyDescent="0.2">
      <c r="A43" s="14" t="s">
        <v>93</v>
      </c>
      <c r="B43" s="15" t="s">
        <v>94</v>
      </c>
      <c r="C43" s="16">
        <f t="shared" ref="C43:E43" si="16">SUM(C44:C49)</f>
        <v>2269.3999999999996</v>
      </c>
      <c r="D43" s="16">
        <f t="shared" si="16"/>
        <v>2945</v>
      </c>
      <c r="E43" s="16">
        <f t="shared" si="16"/>
        <v>675.6</v>
      </c>
      <c r="F43" s="17">
        <f t="shared" si="0"/>
        <v>129.76998325548607</v>
      </c>
    </row>
    <row r="44" spans="1:6" ht="90" x14ac:dyDescent="0.25">
      <c r="A44" s="24" t="s">
        <v>18</v>
      </c>
      <c r="B44" s="5" t="s">
        <v>52</v>
      </c>
      <c r="C44" s="9">
        <v>5.7</v>
      </c>
      <c r="D44" s="9">
        <v>5.7</v>
      </c>
      <c r="E44" s="9">
        <f t="shared" si="14"/>
        <v>0</v>
      </c>
      <c r="F44" s="20">
        <f t="shared" si="0"/>
        <v>100</v>
      </c>
    </row>
    <row r="45" spans="1:6" ht="45" x14ac:dyDescent="0.25">
      <c r="A45" s="24" t="s">
        <v>19</v>
      </c>
      <c r="B45" s="5" t="s">
        <v>53</v>
      </c>
      <c r="C45" s="9">
        <v>3</v>
      </c>
      <c r="D45" s="9">
        <v>3</v>
      </c>
      <c r="E45" s="9">
        <f t="shared" si="14"/>
        <v>0</v>
      </c>
      <c r="F45" s="20">
        <f t="shared" si="0"/>
        <v>100</v>
      </c>
    </row>
    <row r="46" spans="1:6" ht="30" x14ac:dyDescent="0.25">
      <c r="A46" s="10" t="s">
        <v>20</v>
      </c>
      <c r="B46" s="5" t="s">
        <v>54</v>
      </c>
      <c r="C46" s="9">
        <v>501</v>
      </c>
      <c r="D46" s="9">
        <v>943.5</v>
      </c>
      <c r="E46" s="9">
        <f t="shared" si="14"/>
        <v>442.5</v>
      </c>
      <c r="F46" s="20">
        <f t="shared" si="0"/>
        <v>188.32335329341316</v>
      </c>
    </row>
    <row r="47" spans="1:6" ht="75" customHeight="1" x14ac:dyDescent="0.25">
      <c r="A47" s="10" t="s">
        <v>21</v>
      </c>
      <c r="B47" s="5" t="s">
        <v>95</v>
      </c>
      <c r="C47" s="9">
        <v>0</v>
      </c>
      <c r="D47" s="9">
        <v>24.3</v>
      </c>
      <c r="E47" s="9">
        <f t="shared" si="14"/>
        <v>24.3</v>
      </c>
      <c r="F47" s="20">
        <f t="shared" si="0"/>
        <v>0</v>
      </c>
    </row>
    <row r="48" spans="1:6" ht="45" x14ac:dyDescent="0.25">
      <c r="A48" s="10" t="s">
        <v>22</v>
      </c>
      <c r="B48" s="5" t="s">
        <v>55</v>
      </c>
      <c r="C48" s="9">
        <v>1708.6</v>
      </c>
      <c r="D48" s="9">
        <v>1896.8</v>
      </c>
      <c r="E48" s="9">
        <f t="shared" si="14"/>
        <v>188.20000000000005</v>
      </c>
      <c r="F48" s="20">
        <f t="shared" si="0"/>
        <v>111.01486597214094</v>
      </c>
    </row>
    <row r="49" spans="1:6" ht="45" x14ac:dyDescent="0.25">
      <c r="A49" s="10" t="s">
        <v>23</v>
      </c>
      <c r="B49" s="5" t="s">
        <v>55</v>
      </c>
      <c r="C49" s="9">
        <v>51.1</v>
      </c>
      <c r="D49" s="9">
        <v>71.7</v>
      </c>
      <c r="E49" s="9">
        <f t="shared" si="14"/>
        <v>20.6</v>
      </c>
      <c r="F49" s="20">
        <f t="shared" si="0"/>
        <v>140.31311154598828</v>
      </c>
    </row>
    <row r="50" spans="1:6" s="3" customFormat="1" ht="14.25" x14ac:dyDescent="0.2">
      <c r="A50" s="14" t="s">
        <v>96</v>
      </c>
      <c r="B50" s="25" t="s">
        <v>97</v>
      </c>
      <c r="C50" s="17">
        <f>C51+C60+C63</f>
        <v>19369.3</v>
      </c>
      <c r="D50" s="17">
        <f>D51+D60+D63</f>
        <v>13902.300000000001</v>
      </c>
      <c r="E50" s="17">
        <f>E51+E60+E63</f>
        <v>-5467</v>
      </c>
      <c r="F50" s="17">
        <f t="shared" si="0"/>
        <v>71.774922170651507</v>
      </c>
    </row>
    <row r="51" spans="1:6" s="3" customFormat="1" ht="42.75" x14ac:dyDescent="0.2">
      <c r="A51" s="14" t="s">
        <v>98</v>
      </c>
      <c r="B51" s="15" t="s">
        <v>99</v>
      </c>
      <c r="C51" s="17">
        <f>C52+C55+C58</f>
        <v>19053.7</v>
      </c>
      <c r="D51" s="17">
        <f>D52+D55+D58</f>
        <v>13586.7</v>
      </c>
      <c r="E51" s="17">
        <f>E52+E55+E58</f>
        <v>-5467</v>
      </c>
      <c r="F51" s="17">
        <f t="shared" si="0"/>
        <v>71.307410109322603</v>
      </c>
    </row>
    <row r="52" spans="1:6" s="19" customFormat="1" ht="42.75" x14ac:dyDescent="0.2">
      <c r="A52" s="14" t="s">
        <v>100</v>
      </c>
      <c r="B52" s="15" t="s">
        <v>101</v>
      </c>
      <c r="C52" s="17">
        <f>C53</f>
        <v>16002</v>
      </c>
      <c r="D52" s="17">
        <f t="shared" ref="D52:F52" si="17">D53</f>
        <v>10535</v>
      </c>
      <c r="E52" s="17">
        <f t="shared" si="17"/>
        <v>-5467</v>
      </c>
      <c r="F52" s="17">
        <f t="shared" si="17"/>
        <v>65.835520559930004</v>
      </c>
    </row>
    <row r="53" spans="1:6" s="19" customFormat="1" ht="45" x14ac:dyDescent="0.25">
      <c r="A53" s="10" t="s">
        <v>102</v>
      </c>
      <c r="B53" s="5" t="s">
        <v>103</v>
      </c>
      <c r="C53" s="20">
        <f t="shared" ref="C53:E53" si="18">C54</f>
        <v>16002</v>
      </c>
      <c r="D53" s="20">
        <f t="shared" si="18"/>
        <v>10535</v>
      </c>
      <c r="E53" s="20">
        <f t="shared" si="18"/>
        <v>-5467</v>
      </c>
      <c r="F53" s="20">
        <f t="shared" si="0"/>
        <v>65.835520559930004</v>
      </c>
    </row>
    <row r="54" spans="1:6" s="19" customFormat="1" ht="120" customHeight="1" x14ac:dyDescent="0.25">
      <c r="A54" s="10" t="s">
        <v>104</v>
      </c>
      <c r="B54" s="5" t="s">
        <v>105</v>
      </c>
      <c r="C54" s="20">
        <v>16002</v>
      </c>
      <c r="D54" s="20">
        <v>10535</v>
      </c>
      <c r="E54" s="9">
        <f t="shared" ref="E54" si="19">D54-C54</f>
        <v>-5467</v>
      </c>
      <c r="F54" s="20">
        <f t="shared" si="0"/>
        <v>65.835520559930004</v>
      </c>
    </row>
    <row r="55" spans="1:6" s="19" customFormat="1" ht="28.5" x14ac:dyDescent="0.2">
      <c r="A55" s="14" t="s">
        <v>106</v>
      </c>
      <c r="B55" s="15" t="s">
        <v>107</v>
      </c>
      <c r="C55" s="17">
        <f t="shared" ref="C55:E56" si="20">C56</f>
        <v>848.2</v>
      </c>
      <c r="D55" s="17">
        <f t="shared" si="20"/>
        <v>848.2</v>
      </c>
      <c r="E55" s="17">
        <f t="shared" si="20"/>
        <v>0</v>
      </c>
      <c r="F55" s="17">
        <f t="shared" si="0"/>
        <v>100</v>
      </c>
    </row>
    <row r="56" spans="1:6" ht="45" x14ac:dyDescent="0.25">
      <c r="A56" s="10" t="s">
        <v>108</v>
      </c>
      <c r="B56" s="5" t="s">
        <v>109</v>
      </c>
      <c r="C56" s="20">
        <f t="shared" si="20"/>
        <v>848.2</v>
      </c>
      <c r="D56" s="20">
        <f t="shared" si="20"/>
        <v>848.2</v>
      </c>
      <c r="E56" s="20">
        <f t="shared" si="20"/>
        <v>0</v>
      </c>
      <c r="F56" s="20">
        <f t="shared" si="0"/>
        <v>100</v>
      </c>
    </row>
    <row r="57" spans="1:6" ht="75" x14ac:dyDescent="0.25">
      <c r="A57" s="10" t="s">
        <v>110</v>
      </c>
      <c r="B57" s="6" t="s">
        <v>56</v>
      </c>
      <c r="C57" s="9">
        <v>848.2</v>
      </c>
      <c r="D57" s="9">
        <v>848.2</v>
      </c>
      <c r="E57" s="9">
        <f t="shared" ref="E57:E59" si="21">D57-C57</f>
        <v>0</v>
      </c>
      <c r="F57" s="20">
        <f t="shared" si="0"/>
        <v>100</v>
      </c>
    </row>
    <row r="58" spans="1:6" s="3" customFormat="1" ht="14.25" x14ac:dyDescent="0.2">
      <c r="A58" s="14" t="s">
        <v>111</v>
      </c>
      <c r="B58" s="26" t="s">
        <v>112</v>
      </c>
      <c r="C58" s="17">
        <f t="shared" ref="C58:E58" si="22">C59</f>
        <v>2203.5</v>
      </c>
      <c r="D58" s="17">
        <f t="shared" si="22"/>
        <v>2203.5</v>
      </c>
      <c r="E58" s="17">
        <f t="shared" si="22"/>
        <v>0</v>
      </c>
      <c r="F58" s="17">
        <f t="shared" si="0"/>
        <v>100</v>
      </c>
    </row>
    <row r="59" spans="1:6" s="1" customFormat="1" ht="75" x14ac:dyDescent="0.25">
      <c r="A59" s="10" t="s">
        <v>113</v>
      </c>
      <c r="B59" s="7" t="s">
        <v>57</v>
      </c>
      <c r="C59" s="9">
        <v>2203.5</v>
      </c>
      <c r="D59" s="9">
        <v>2203.5</v>
      </c>
      <c r="E59" s="9">
        <f t="shared" si="21"/>
        <v>0</v>
      </c>
      <c r="F59" s="20">
        <f t="shared" si="0"/>
        <v>100</v>
      </c>
    </row>
    <row r="60" spans="1:6" s="19" customFormat="1" ht="90" customHeight="1" x14ac:dyDescent="0.2">
      <c r="A60" s="14" t="s">
        <v>114</v>
      </c>
      <c r="B60" s="26" t="s">
        <v>115</v>
      </c>
      <c r="C60" s="16">
        <f t="shared" ref="C60:E61" si="23">C61</f>
        <v>357.1</v>
      </c>
      <c r="D60" s="16">
        <f t="shared" si="23"/>
        <v>357.1</v>
      </c>
      <c r="E60" s="16">
        <f t="shared" si="23"/>
        <v>0</v>
      </c>
      <c r="F60" s="17">
        <f t="shared" si="0"/>
        <v>100</v>
      </c>
    </row>
    <row r="61" spans="1:6" s="19" customFormat="1" ht="114" x14ac:dyDescent="0.2">
      <c r="A61" s="25" t="s">
        <v>116</v>
      </c>
      <c r="B61" s="26" t="s">
        <v>117</v>
      </c>
      <c r="C61" s="16">
        <f t="shared" si="23"/>
        <v>357.1</v>
      </c>
      <c r="D61" s="16">
        <f t="shared" si="23"/>
        <v>357.1</v>
      </c>
      <c r="E61" s="16">
        <f t="shared" si="23"/>
        <v>0</v>
      </c>
      <c r="F61" s="17">
        <f t="shared" si="0"/>
        <v>100</v>
      </c>
    </row>
    <row r="62" spans="1:6" ht="75" x14ac:dyDescent="0.25">
      <c r="A62" s="10" t="s">
        <v>118</v>
      </c>
      <c r="B62" s="7" t="s">
        <v>119</v>
      </c>
      <c r="C62" s="9">
        <v>357.1</v>
      </c>
      <c r="D62" s="9">
        <v>357.1</v>
      </c>
      <c r="E62" s="9">
        <f t="shared" ref="E62" si="24">D62-C62</f>
        <v>0</v>
      </c>
      <c r="F62" s="20">
        <f t="shared" si="0"/>
        <v>100</v>
      </c>
    </row>
    <row r="63" spans="1:6" s="19" customFormat="1" ht="42.75" x14ac:dyDescent="0.2">
      <c r="A63" s="14" t="s">
        <v>120</v>
      </c>
      <c r="B63" s="27" t="s">
        <v>121</v>
      </c>
      <c r="C63" s="16">
        <f t="shared" ref="C63:D64" si="25">C64</f>
        <v>-41.5</v>
      </c>
      <c r="D63" s="16">
        <f t="shared" si="25"/>
        <v>-41.5</v>
      </c>
      <c r="E63" s="16">
        <f>E64</f>
        <v>0</v>
      </c>
      <c r="F63" s="17">
        <f t="shared" si="0"/>
        <v>100</v>
      </c>
    </row>
    <row r="64" spans="1:6" s="19" customFormat="1" ht="57" x14ac:dyDescent="0.2">
      <c r="A64" s="14" t="s">
        <v>122</v>
      </c>
      <c r="B64" s="27" t="s">
        <v>123</v>
      </c>
      <c r="C64" s="16">
        <f t="shared" si="25"/>
        <v>-41.5</v>
      </c>
      <c r="D64" s="16">
        <f t="shared" si="25"/>
        <v>-41.5</v>
      </c>
      <c r="E64" s="16">
        <f>E65</f>
        <v>0</v>
      </c>
      <c r="F64" s="17">
        <f t="shared" si="0"/>
        <v>100</v>
      </c>
    </row>
    <row r="65" spans="1:6" ht="60" x14ac:dyDescent="0.25">
      <c r="A65" s="10" t="s">
        <v>124</v>
      </c>
      <c r="B65" s="8" t="s">
        <v>58</v>
      </c>
      <c r="C65" s="9">
        <v>-41.5</v>
      </c>
      <c r="D65" s="9">
        <v>-41.5</v>
      </c>
      <c r="E65" s="9">
        <f t="shared" ref="E65" si="26">D65-C65</f>
        <v>0</v>
      </c>
      <c r="F65" s="20">
        <f t="shared" si="0"/>
        <v>100</v>
      </c>
    </row>
    <row r="77" spans="1:6" x14ac:dyDescent="0.25">
      <c r="A77" s="2"/>
    </row>
    <row r="78" spans="1:6" x14ac:dyDescent="0.25">
      <c r="A78" s="2"/>
    </row>
    <row r="79" spans="1:6" x14ac:dyDescent="0.25">
      <c r="A79" s="2"/>
    </row>
    <row r="80" spans="1:6" x14ac:dyDescent="0.25">
      <c r="A80" s="2"/>
    </row>
    <row r="81" spans="1:1" x14ac:dyDescent="0.25">
      <c r="A81" s="2"/>
    </row>
    <row r="82" spans="1:1" x14ac:dyDescent="0.25">
      <c r="A82" s="2"/>
    </row>
    <row r="83" spans="1:1" x14ac:dyDescent="0.25">
      <c r="A83" s="2"/>
    </row>
    <row r="84" spans="1:1" x14ac:dyDescent="0.25">
      <c r="A84" s="2"/>
    </row>
    <row r="85" spans="1:1" x14ac:dyDescent="0.25">
      <c r="A85" s="2"/>
    </row>
    <row r="86" spans="1:1" x14ac:dyDescent="0.25">
      <c r="A86" s="2"/>
    </row>
    <row r="87" spans="1:1" x14ac:dyDescent="0.25">
      <c r="A87" s="2"/>
    </row>
    <row r="88" spans="1:1" x14ac:dyDescent="0.25">
      <c r="A88" s="2"/>
    </row>
    <row r="89" spans="1:1" x14ac:dyDescent="0.25">
      <c r="A89" s="2"/>
    </row>
    <row r="90" spans="1:1" x14ac:dyDescent="0.25">
      <c r="A90" s="2"/>
    </row>
    <row r="91" spans="1:1" x14ac:dyDescent="0.25">
      <c r="A91" s="2"/>
    </row>
    <row r="92" spans="1:1" x14ac:dyDescent="0.25">
      <c r="A92" s="2"/>
    </row>
    <row r="93" spans="1:1" x14ac:dyDescent="0.25">
      <c r="A93" s="2"/>
    </row>
    <row r="94" spans="1:1" x14ac:dyDescent="0.25">
      <c r="A94" s="2"/>
    </row>
    <row r="95" spans="1:1" x14ac:dyDescent="0.25">
      <c r="A95" s="2"/>
    </row>
    <row r="97" spans="1:1" x14ac:dyDescent="0.25">
      <c r="A97" s="2"/>
    </row>
    <row r="98" spans="1:1" x14ac:dyDescent="0.25">
      <c r="A98" s="2"/>
    </row>
    <row r="99" spans="1:1" x14ac:dyDescent="0.25">
      <c r="A99" s="2"/>
    </row>
    <row r="100" spans="1:1" x14ac:dyDescent="0.25">
      <c r="A100" s="2"/>
    </row>
    <row r="103" spans="1:1" x14ac:dyDescent="0.25">
      <c r="A103" s="2"/>
    </row>
    <row r="104" spans="1:1" x14ac:dyDescent="0.25">
      <c r="A104" s="2"/>
    </row>
    <row r="112" spans="1:1" x14ac:dyDescent="0.25">
      <c r="A112" s="2"/>
    </row>
    <row r="113" spans="1:1" x14ac:dyDescent="0.25">
      <c r="A113" s="2"/>
    </row>
    <row r="114" spans="1:1" x14ac:dyDescent="0.25">
      <c r="A114" s="2"/>
    </row>
    <row r="115" spans="1:1" x14ac:dyDescent="0.25">
      <c r="A115" s="2"/>
    </row>
    <row r="116" spans="1:1" x14ac:dyDescent="0.25">
      <c r="A116" s="2"/>
    </row>
    <row r="117" spans="1:1" x14ac:dyDescent="0.25">
      <c r="A117" s="2"/>
    </row>
    <row r="118" spans="1:1" x14ac:dyDescent="0.25">
      <c r="A118" s="2"/>
    </row>
    <row r="119" spans="1:1" x14ac:dyDescent="0.25">
      <c r="A119" s="2"/>
    </row>
    <row r="120" spans="1:1" x14ac:dyDescent="0.25">
      <c r="A120" s="2"/>
    </row>
    <row r="121" spans="1:1" x14ac:dyDescent="0.25">
      <c r="A121" s="2"/>
    </row>
    <row r="122" spans="1:1" x14ac:dyDescent="0.25">
      <c r="A122" s="2"/>
    </row>
    <row r="123" spans="1:1" x14ac:dyDescent="0.25">
      <c r="A123" s="2"/>
    </row>
    <row r="124" spans="1:1" x14ac:dyDescent="0.25">
      <c r="A124" s="2"/>
    </row>
    <row r="125" spans="1:1" x14ac:dyDescent="0.25">
      <c r="A125" s="2"/>
    </row>
    <row r="126" spans="1:1" x14ac:dyDescent="0.25">
      <c r="A126" s="2"/>
    </row>
    <row r="127" spans="1:1" x14ac:dyDescent="0.25">
      <c r="A127" s="2"/>
    </row>
    <row r="129" spans="1:1" x14ac:dyDescent="0.25">
      <c r="A129" s="2"/>
    </row>
    <row r="130" spans="1:1" x14ac:dyDescent="0.25">
      <c r="A130" s="2"/>
    </row>
    <row r="131" spans="1:1" x14ac:dyDescent="0.25">
      <c r="A131" s="2"/>
    </row>
    <row r="132" spans="1:1" x14ac:dyDescent="0.25">
      <c r="A132" s="2"/>
    </row>
    <row r="135" spans="1:1" x14ac:dyDescent="0.25">
      <c r="A135" s="2"/>
    </row>
    <row r="136" spans="1:1" x14ac:dyDescent="0.25">
      <c r="A136" s="2"/>
    </row>
  </sheetData>
  <mergeCells count="7">
    <mergeCell ref="A2:F2"/>
    <mergeCell ref="A1:B1"/>
    <mergeCell ref="E4:F4"/>
    <mergeCell ref="C4:C5"/>
    <mergeCell ref="D4:D5"/>
    <mergeCell ref="B4:B5"/>
    <mergeCell ref="A4:A5"/>
  </mergeCells>
  <pageMargins left="0.70866141732283472" right="0.39370078740157483" top="0.74803149606299213" bottom="0" header="0.31496062992125984" footer="0.31496062992125984"/>
  <pageSetup paperSize="9" scale="66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2019-04-01T14:05:50Z</dcterms:modified>
</cp:coreProperties>
</file>