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мероприятия" sheetId="10" state="hidden" r:id="rId3"/>
    <sheet name="расчет" sheetId="9" state="hidden" r:id="rId4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3">расчет!$4:$4</definedName>
    <definedName name="_xlnm.Print_Area" localSheetId="0">'Приложение 1'!$A$1:$O$8</definedName>
    <definedName name="_xlnm.Print_Area" localSheetId="1">'Приложение 2 -ТЭО'!$A$1:$AZ$19</definedName>
    <definedName name="_xlnm.Print_Area" localSheetId="3">расчет!$A$1:$X$61</definedName>
  </definedNames>
  <calcPr calcId="162913"/>
</workbook>
</file>

<file path=xl/calcChain.xml><?xml version="1.0" encoding="utf-8"?>
<calcChain xmlns="http://schemas.openxmlformats.org/spreadsheetml/2006/main">
  <c r="F16" i="6" l="1"/>
  <c r="H16" i="6"/>
  <c r="J16" i="6"/>
  <c r="K16" i="6"/>
  <c r="L16" i="6"/>
  <c r="N16" i="6"/>
  <c r="O16" i="6"/>
  <c r="P16" i="6"/>
  <c r="R16" i="6"/>
  <c r="S16" i="6"/>
  <c r="T16" i="6"/>
  <c r="V16" i="6"/>
  <c r="W16" i="6"/>
  <c r="X16" i="6"/>
  <c r="Z16" i="6"/>
  <c r="AA16" i="6"/>
  <c r="AB16" i="6"/>
  <c r="AD16" i="6"/>
  <c r="AE16" i="6"/>
  <c r="AF16" i="6"/>
  <c r="AH16" i="6"/>
  <c r="AI16" i="6"/>
  <c r="AJ16" i="6"/>
  <c r="AL16" i="6"/>
  <c r="AM16" i="6"/>
  <c r="AN16" i="6"/>
  <c r="AP16" i="6"/>
  <c r="AQ16" i="6"/>
  <c r="AR16" i="6"/>
  <c r="AT16" i="6"/>
  <c r="AU16" i="6"/>
  <c r="AV16" i="6"/>
  <c r="AX16" i="6"/>
  <c r="AY16" i="6"/>
  <c r="AZ16" i="6"/>
  <c r="F10" i="6"/>
  <c r="H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AO10" i="6"/>
  <c r="AP10" i="6"/>
  <c r="AQ10" i="6"/>
  <c r="AR10" i="6"/>
  <c r="AS10" i="6"/>
  <c r="AT10" i="6"/>
  <c r="AU10" i="6"/>
  <c r="AV10" i="6"/>
  <c r="AW10" i="6"/>
  <c r="AX10" i="6"/>
  <c r="AY10" i="6"/>
  <c r="AZ10" i="6"/>
  <c r="AW19" i="6" l="1"/>
  <c r="AS19" i="6"/>
  <c r="AO19" i="6"/>
  <c r="AK19" i="6"/>
  <c r="AG19" i="6"/>
  <c r="AC19" i="6"/>
  <c r="Y19" i="6"/>
  <c r="U19" i="6"/>
  <c r="Q19" i="6"/>
  <c r="M19" i="6"/>
  <c r="I19" i="6"/>
  <c r="H19" i="6"/>
  <c r="G19" i="6"/>
  <c r="F19" i="6"/>
  <c r="E19" i="6" l="1"/>
  <c r="AW14" i="6"/>
  <c r="AS14" i="6"/>
  <c r="AO14" i="6"/>
  <c r="AK14" i="6"/>
  <c r="AG14" i="6"/>
  <c r="AC14" i="6"/>
  <c r="Y14" i="6"/>
  <c r="U14" i="6"/>
  <c r="Q14" i="6"/>
  <c r="M14" i="6"/>
  <c r="I14" i="6"/>
  <c r="H14" i="6"/>
  <c r="G14" i="6"/>
  <c r="E14" i="6" s="1"/>
  <c r="F14" i="6"/>
  <c r="AW13" i="6"/>
  <c r="AS13" i="6"/>
  <c r="AO13" i="6"/>
  <c r="AK13" i="6"/>
  <c r="AG13" i="6"/>
  <c r="AC13" i="6"/>
  <c r="Y13" i="6"/>
  <c r="U13" i="6"/>
  <c r="Q13" i="6"/>
  <c r="M13" i="6"/>
  <c r="I13" i="6"/>
  <c r="I10" i="6" s="1"/>
  <c r="H13" i="6"/>
  <c r="G13" i="6"/>
  <c r="F13" i="6"/>
  <c r="E13" i="6" l="1"/>
  <c r="E10" i="6" s="1"/>
  <c r="G10" i="6"/>
  <c r="F15" i="6" l="1"/>
  <c r="J15" i="6"/>
  <c r="N15" i="6"/>
  <c r="R15" i="6"/>
  <c r="V15" i="6"/>
  <c r="Z15" i="6"/>
  <c r="AD15" i="6"/>
  <c r="AH15" i="6"/>
  <c r="AL15" i="6"/>
  <c r="AM15" i="6"/>
  <c r="AP15" i="6"/>
  <c r="AT15" i="6"/>
  <c r="AX15" i="6"/>
  <c r="AY15" i="6"/>
  <c r="H15" i="6"/>
  <c r="K15" i="6"/>
  <c r="L15" i="6"/>
  <c r="O15" i="6"/>
  <c r="P15" i="6"/>
  <c r="S15" i="6"/>
  <c r="T15" i="6"/>
  <c r="W15" i="6"/>
  <c r="X15" i="6"/>
  <c r="AA15" i="6"/>
  <c r="AB15" i="6"/>
  <c r="AE15" i="6"/>
  <c r="AF15" i="6"/>
  <c r="AI15" i="6"/>
  <c r="AJ15" i="6"/>
  <c r="AN15" i="6"/>
  <c r="AQ15" i="6"/>
  <c r="AR15" i="6"/>
  <c r="AU15" i="6"/>
  <c r="AV15" i="6"/>
  <c r="AZ15" i="6"/>
  <c r="AW18" i="6"/>
  <c r="AS18" i="6"/>
  <c r="AO18" i="6"/>
  <c r="AK18" i="6"/>
  <c r="AG18" i="6"/>
  <c r="AC18" i="6"/>
  <c r="Y18" i="6"/>
  <c r="U18" i="6"/>
  <c r="Q18" i="6"/>
  <c r="M18" i="6"/>
  <c r="I18" i="6"/>
  <c r="H18" i="6"/>
  <c r="G18" i="6"/>
  <c r="E18" i="6" s="1"/>
  <c r="F18" i="6"/>
  <c r="H17" i="6"/>
  <c r="G17" i="6"/>
  <c r="F17" i="6"/>
  <c r="G16" i="6" l="1"/>
  <c r="G15" i="6" s="1"/>
  <c r="I17" i="6" l="1"/>
  <c r="M17" i="6"/>
  <c r="Q17" i="6"/>
  <c r="U17" i="6"/>
  <c r="Y17" i="6"/>
  <c r="AC17" i="6"/>
  <c r="AG17" i="6"/>
  <c r="AK17" i="6"/>
  <c r="AO17" i="6"/>
  <c r="AS17" i="6"/>
  <c r="AW17" i="6"/>
  <c r="E17" i="6"/>
  <c r="AS16" i="6" l="1"/>
  <c r="AS15" i="6" s="1"/>
  <c r="AC16" i="6"/>
  <c r="AC15" i="6" s="1"/>
  <c r="AO16" i="6"/>
  <c r="AO15" i="6" s="1"/>
  <c r="Y16" i="6"/>
  <c r="Y15" i="6" s="1"/>
  <c r="AK16" i="6"/>
  <c r="AK15" i="6" s="1"/>
  <c r="U16" i="6"/>
  <c r="U15" i="6" s="1"/>
  <c r="AW16" i="6"/>
  <c r="AW15" i="6" s="1"/>
  <c r="AG16" i="6"/>
  <c r="AG15" i="6" s="1"/>
  <c r="Q15" i="6"/>
  <c r="Q16" i="6"/>
  <c r="M16" i="6"/>
  <c r="M15" i="6" s="1"/>
  <c r="I16" i="6"/>
  <c r="I15" i="6" s="1"/>
  <c r="E16" i="6"/>
  <c r="E15" i="6" s="1"/>
  <c r="J9" i="6"/>
  <c r="L9" i="6"/>
  <c r="N9" i="6"/>
  <c r="O9" i="6"/>
  <c r="P9" i="6"/>
  <c r="R9" i="6"/>
  <c r="S9" i="6"/>
  <c r="T9" i="6"/>
  <c r="V9" i="6"/>
  <c r="W9" i="6"/>
  <c r="X9" i="6"/>
  <c r="Z9" i="6"/>
  <c r="AA9" i="6"/>
  <c r="AB9" i="6"/>
  <c r="AD9" i="6"/>
  <c r="AE9" i="6"/>
  <c r="AF9" i="6"/>
  <c r="AH9" i="6"/>
  <c r="AI9" i="6"/>
  <c r="AJ9" i="6"/>
  <c r="AL9" i="6"/>
  <c r="AM9" i="6"/>
  <c r="AN9" i="6"/>
  <c r="AP9" i="6"/>
  <c r="AQ9" i="6"/>
  <c r="AR9" i="6"/>
  <c r="AT9" i="6"/>
  <c r="AU9" i="6"/>
  <c r="AV9" i="6"/>
  <c r="AX9" i="6"/>
  <c r="AY9" i="6"/>
  <c r="AZ9" i="6"/>
  <c r="I12" i="6"/>
  <c r="K9" i="6"/>
  <c r="AW12" i="6"/>
  <c r="AS12" i="6"/>
  <c r="AO12" i="6"/>
  <c r="AK12" i="6"/>
  <c r="AG12" i="6"/>
  <c r="AC12" i="6"/>
  <c r="Y12" i="6"/>
  <c r="U12" i="6"/>
  <c r="Q12" i="6"/>
  <c r="M12" i="6"/>
  <c r="H12" i="6"/>
  <c r="F12" i="6"/>
  <c r="AW11" i="6"/>
  <c r="AS11" i="6"/>
  <c r="AO11" i="6"/>
  <c r="AK11" i="6"/>
  <c r="AG11" i="6"/>
  <c r="AC11" i="6"/>
  <c r="Y11" i="6"/>
  <c r="U11" i="6"/>
  <c r="Q11" i="6"/>
  <c r="M11" i="6"/>
  <c r="H11" i="6"/>
  <c r="F11" i="6"/>
  <c r="K20" i="10"/>
  <c r="I11" i="6" l="1"/>
  <c r="I9" i="6" s="1"/>
  <c r="G12" i="6"/>
  <c r="E12" i="6" s="1"/>
  <c r="G11" i="6"/>
  <c r="E11" i="6" s="1"/>
  <c r="E9" i="6" l="1"/>
  <c r="AG9" i="6"/>
  <c r="AW9" i="6"/>
  <c r="AS9" i="6"/>
  <c r="AO9" i="6"/>
  <c r="AK9" i="6"/>
  <c r="AC9" i="6"/>
  <c r="Y9" i="6"/>
  <c r="U9" i="6"/>
  <c r="Q9" i="6"/>
  <c r="M9" i="6"/>
  <c r="H9" i="6"/>
  <c r="F9" i="6"/>
  <c r="G9" i="6" l="1"/>
  <c r="N15" i="9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<sst xmlns="http://schemas.openxmlformats.org/spreadsheetml/2006/main" count="480" uniqueCount="289">
  <si>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</si>
  <si>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</si>
  <si>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</si>
  <si>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</si>
  <si>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</si>
  <si>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</si>
  <si>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</si>
  <si>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</si>
  <si>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</si>
  <si>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</si>
  <si>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</si>
  <si>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</si>
  <si>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</si>
  <si>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</si>
  <si>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</si>
  <si>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</si>
  <si>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</si>
  <si>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</si>
  <si>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</si>
  <si>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</si>
  <si>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</si>
  <si>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</si>
  <si>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</si>
  <si>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</si>
  <si>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</si>
  <si>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</si>
  <si>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</si>
  <si>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</si>
  <si>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</si>
  <si>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</si>
  <si>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</si>
  <si>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</si>
  <si>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</si>
  <si>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</si>
  <si>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</si>
  <si>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</si>
  <si>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</si>
  <si>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</si>
  <si>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</si>
  <si>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</si>
  <si>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</si>
  <si>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</si>
  <si>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</si>
  <si>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</si>
  <si>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</si>
  <si>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</si>
  <si>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</si>
  <si>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</si>
  <si>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</si>
  <si>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</si>
  <si>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</si>
  <si>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</si>
  <si>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</si>
  <si>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</si>
  <si>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</si>
  <si>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</si>
  <si>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</si>
  <si>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</si>
  <si>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</si>
  <si>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</si>
  <si>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</si>
  <si>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</si>
  <si>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</si>
  <si>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</si>
  <si>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</si>
  <si>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</si>
  <si>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</si>
  <si>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</si>
  <si>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</si>
  <si>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</si>
  <si>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</si>
  <si>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</si>
  <si>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</si>
  <si>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</si>
  <si>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</si>
  <si>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</si>
  <si>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</si>
  <si>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</si>
  <si>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</si>
  <si>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</si>
  <si>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</si>
  <si>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</si>
  <si>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</si>
  <si>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</si>
  <si>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</si>
  <si>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</si>
  <si>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</si>
  <si>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</si>
  <si>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</si>
  <si>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</si>
  <si>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</si>
  <si>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</si>
  <si>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</si>
  <si>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</si>
  <si>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</si>
  <si>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</si>
  <si>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</si>
  <si>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</si>
  <si>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</si>
  <si>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</si>
  <si>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</si>
  <si>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</si>
  <si>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</si>
  <si>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</si>
  <si>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</si>
  <si>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</si>
  <si>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</si>
  <si>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</si>
  <si>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</si>
  <si>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</si>
  <si>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</si>
  <si>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</si>
  <si>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</si>
  <si>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</si>
  <si>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</si>
  <si>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</si>
  <si>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</si>
  <si>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</si>
  <si>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</si>
  <si>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</si>
  <si>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</si>
  <si>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</si>
  <si>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</si>
  <si>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</si>
  <si>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</si>
  <si>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</si>
  <si>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</si>
  <si>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</si>
  <si>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</si>
  <si>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</si>
  <si>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</si>
  <si>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</si>
  <si>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</si>
  <si>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</si>
  <si>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</si>
  <si>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</si>
  <si>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</si>
  <si>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</si>
  <si>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</si>
  <si>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</si>
  <si>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</si>
  <si>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</si>
  <si>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</si>
  <si>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</si>
  <si>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</si>
  <si>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</si>
  <si>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</si>
  <si>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</si>
  <si>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</si>
  <si>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</si>
  <si>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</si>
  <si>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</si>
  <si>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</si>
  <si>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</si>
  <si>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</si>
  <si>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</si>
  <si>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</si>
  <si>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</si>
  <si>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</si>
  <si>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</si>
  <si>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</si>
  <si>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</si>
  <si>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</si>
  <si>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</si>
  <si>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</si>
  <si>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</si>
  <si>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</si>
  <si>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</si>
  <si>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</si>
  <si>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</si>
  <si>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2025 год</t>
  </si>
  <si>
    <t>2026 год</t>
  </si>
  <si>
    <t>2027 год</t>
  </si>
  <si>
    <t>2028 год</t>
  </si>
  <si>
    <t>2029 год</t>
  </si>
  <si>
    <t>2030 год</t>
  </si>
  <si>
    <t>1.</t>
  </si>
  <si>
    <t>2.</t>
  </si>
  <si>
    <t>2.1</t>
  </si>
  <si>
    <t>Администрации Заполярного района</t>
  </si>
  <si>
    <t>единица</t>
  </si>
  <si>
    <t>Планируемое значение индикатора (показателя) по годам реализации муниципальной программы</t>
  </si>
  <si>
    <t>2031 год</t>
  </si>
  <si>
    <t>2032 год</t>
  </si>
  <si>
    <t>2033 год</t>
  </si>
  <si>
    <t>2034 год</t>
  </si>
  <si>
    <t>2035 год</t>
  </si>
  <si>
    <t>Всего на 2025-2035 годы</t>
  </si>
  <si>
    <t>Перечень мероприятий муниципальной программы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</si>
  <si>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2.1.1</t>
  </si>
  <si>
    <t>Передать МР ЗР «Заполярный район» "Организация и проведение физкультурных мероприятий и спортивных мероприятий"</t>
  </si>
  <si>
    <t>№ п/п</t>
  </si>
  <si>
    <t>Наименование спортивного мероприятия</t>
  </si>
  <si>
    <t>Возрастная группа</t>
  </si>
  <si>
    <t>Дата начала и окончания</t>
  </si>
  <si>
    <t>Город (место) проведения</t>
  </si>
  <si>
    <t>Ответственный за проведение</t>
  </si>
  <si>
    <t>Финансирующие организации</t>
  </si>
  <si>
    <t>Раздел календарного плана</t>
  </si>
  <si>
    <t>Региональные/
Межмуниципальные/
Межрегиональные/
Всероссийские</t>
  </si>
  <si>
    <t>Нормативная стоимость одного мероприятия</t>
  </si>
  <si>
    <t>Спортивные состязания оленеводов "Сямянхат Мерета" (Самый быстрый)</t>
  </si>
  <si>
    <t>Мужчины</t>
  </si>
  <si>
    <t>Женщины</t>
  </si>
  <si>
    <t>I-II квартал</t>
  </si>
  <si>
    <t>п. Нельмин-Нос</t>
  </si>
  <si>
    <t>с/с Н-Нос</t>
  </si>
  <si>
    <t>МР ЗР «Заполярный район»</t>
  </si>
  <si>
    <t>III часть «Муниципальные, межмуниципальные, региональные спортивные мероприятия». Национальные виды спорта.</t>
  </si>
  <si>
    <t>Региональные</t>
  </si>
  <si>
    <t>Межмуниципальный этап общероссийского проекта «Волейбол в школу»</t>
  </si>
  <si>
    <t>Юноши</t>
  </si>
  <si>
    <t>Девушки</t>
  </si>
  <si>
    <t>I квартал</t>
  </si>
  <si>
    <t>с. Несь</t>
  </si>
  <si>
    <t>с/с Несь</t>
  </si>
  <si>
    <t>I часть «Муниципальные, межмуниципальные, региональные физкультурные мероприятия». 
Школьный спорт.</t>
  </si>
  <si>
    <t>Межмуниципальные</t>
  </si>
  <si>
    <t>Межмуниципальный этап общероссийского проекта «Баскетбол в школу»</t>
  </si>
  <si>
    <t>Региональный молодёжный физкультурно-спортивный праздник «Под одним небом»</t>
  </si>
  <si>
    <t>Июнь</t>
  </si>
  <si>
    <t>с. Оксино</t>
  </si>
  <si>
    <t>с/с Оксино</t>
  </si>
  <si>
    <t>I часть «Муниципальные, межмуниципальные, региональные физкультурные мероприятия». Массовые мероприятия.</t>
  </si>
  <si>
    <t>Межмуниципальное спортивно-оздоровительное мероприятие «Волейбол»</t>
  </si>
  <si>
    <t xml:space="preserve">Мальчики </t>
  </si>
  <si>
    <t xml:space="preserve">Девочки </t>
  </si>
  <si>
    <t xml:space="preserve">Март </t>
  </si>
  <si>
    <t xml:space="preserve">с. Оксино </t>
  </si>
  <si>
    <t xml:space="preserve">Межмуниципальные соревнования по мини-футболу </t>
  </si>
  <si>
    <t>Январь</t>
  </si>
  <si>
    <t>Межмуниципальное физкультурно-спортивное мероприятие "Чтобы тело и душа были молоды"</t>
  </si>
  <si>
    <t xml:space="preserve">Мужчины   </t>
  </si>
  <si>
    <t xml:space="preserve">Женщины       </t>
  </si>
  <si>
    <t>Апрель</t>
  </si>
  <si>
    <t>п. Красное</t>
  </si>
  <si>
    <t>с/с Красное</t>
  </si>
  <si>
    <t xml:space="preserve">Открытое первенство по баскетболу </t>
  </si>
  <si>
    <t xml:space="preserve">Февраль </t>
  </si>
  <si>
    <t>Открытое первенство по волейболу "Рождественские встречи"</t>
  </si>
  <si>
    <t>Открытое первенство п.Красное по волейболу, среди команд мужского состава</t>
  </si>
  <si>
    <t>Межмуниципальные соревнования по волейболу «Апрельские встречи»</t>
  </si>
  <si>
    <t>Открытое физкультурно-спортивное мероприятие, посвященное Дню велосипедиста</t>
  </si>
  <si>
    <t>Мужчины, юноши</t>
  </si>
  <si>
    <t>Женщины, девушки</t>
  </si>
  <si>
    <t>Межмуниципальные соревнования по настольному теннису</t>
  </si>
  <si>
    <t>Декабрь</t>
  </si>
  <si>
    <t>Межмуниципальное физкультурно-оздоровительное мероприятие "Возможности ограничены, способности безграничны"</t>
  </si>
  <si>
    <t>Межмуниципальные соревнования по национальным видам спорта</t>
  </si>
  <si>
    <t xml:space="preserve">Мужчины, юноши  </t>
  </si>
  <si>
    <t xml:space="preserve">Женщины, девушки   </t>
  </si>
  <si>
    <t>С/с Н-Нос</t>
  </si>
  <si>
    <t>Межмуниципальная Сельская Спартакиада (Сельские спортивные игры)</t>
  </si>
  <si>
    <t xml:space="preserve">Женщины   </t>
  </si>
  <si>
    <t>Январь – апрель</t>
  </si>
  <si>
    <t>с. Коткино</t>
  </si>
  <si>
    <t>с/с Коткино</t>
  </si>
  <si>
    <t>Межмуниципальные соревнования по волейболу</t>
  </si>
  <si>
    <t>III часть «Муниципальные, межмуниципальные, региональные спортивные мероприятия».Волейбол.</t>
  </si>
  <si>
    <t>ИТОГО</t>
  </si>
  <si>
    <t>99 460,67 рублей – значение базового норматива затрат на оказание государственной услуги «Организация и проведение физкультурных и спортивных мероприятий (региональные, межмуниципальные)» на 2024 год, рассчитан, исходя из фактических затрат на эту услугу за 2021-2023 гг. Утверждаем распоряжением ДОКиС НАО на предстоящий год, пересчитываем ежегодно.</t>
  </si>
  <si>
    <r>
      <t>На 2025 год</t>
    </r>
    <r>
      <rPr>
        <sz val="11"/>
        <color rgb="FF000000"/>
        <rFont val="Calibri"/>
        <family val="2"/>
        <scheme val="minor"/>
      </rPr>
      <t>     значение норматива составит -  100 415,07   рублей.</t>
    </r>
  </si>
  <si>
    <t>-</t>
  </si>
  <si>
    <t>обеспечение возможности разным категориям граждан, проживающим в Заполярном районе, систематически заниматься физической культурой, массовым спортом</t>
  </si>
  <si>
    <t>1.1</t>
  </si>
  <si>
    <t>1.1.1</t>
  </si>
  <si>
    <t>1.1.2</t>
  </si>
  <si>
    <t>2.1.2</t>
  </si>
  <si>
    <t>Проведение межмуниципальных спортивных соревнований по волейболу в п. Амдерма</t>
  </si>
  <si>
    <t xml:space="preserve">Проведение межмуниципальных спортивных соревнований по волейболу в с. Несь </t>
  </si>
  <si>
    <t>Приложение 2 к  муниципальной программе "Развитие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годы"</t>
  </si>
  <si>
    <t>Приложение 1 к  муниципальной программе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</si>
  <si>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Перечень целевых показателей муниципальной программы «Развитие физической культуры, спорта и повышение эффективности реализации молодежной политики на территории муниципального района «Заполярный район» на 2025-2035 годы»</t>
  </si>
  <si>
    <t>Подраздел 1. Организация спортивной деятельности населения</t>
  </si>
  <si>
    <t>Всероссийская патриотическая акция "Огненные картины войны"</t>
  </si>
  <si>
    <t>Конкурс молодых семей "Мама, папа, я - спортивная семья!"</t>
  </si>
  <si>
    <t>Подраздел 1. Организация досугово-спортивных и военно-патриотических мероприятий</t>
  </si>
  <si>
    <t>Раздел 2. Реализация молодежной политики</t>
  </si>
  <si>
    <t>Раздел 1. Развитие физической культуры и спорта</t>
  </si>
  <si>
    <t>1.1.3</t>
  </si>
  <si>
    <t>1.1.4</t>
  </si>
  <si>
    <t>Администрация поселения ЗР НАО</t>
  </si>
  <si>
    <t>2.1.3</t>
  </si>
  <si>
    <t>Сельское поселение "Шоинский сельсовет" ЗР НАО</t>
  </si>
  <si>
    <t>Сельское поселение "Пустозерский сельсовет" ЗР НАО</t>
  </si>
  <si>
    <t>количество проведенных мероприятий, направленных на продвижение инициативной и талантливой молодежи</t>
  </si>
  <si>
    <t>число участников спортивных соревнований, проводимых на территории Заполярного района</t>
  </si>
  <si>
    <t>количество муниципальных образований, участвующих в досугово-спортивных и военно-патриотических мероприятиях</t>
  </si>
  <si>
    <t>создание условий для успешной социализации и эффективной самореализации молодежи на территории Заполярного района, развития потенциала талантливой молодежи и продвижения ее на межмуниципальном уровне, вовлечения граждан, проживающих на территории Заполярного района в добровольческую (волонтерскую) и патриотическую деятельность.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</si>
</sst>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66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8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24" fillId="0" borderId="0" xfId="5" applyFont="1" applyFill="1" applyBorder="1" applyAlignment="1">
      <alignment vertical="center"/>
    </xf>
    <xf numFmtId="0" fontId="25" fillId="0" borderId="0" xfId="1" applyFont="1" applyFill="1" applyBorder="1" applyAlignment="1">
      <alignment vertical="center" wrapText="1"/>
    </xf>
    <xf numFmtId="0" fontId="24" fillId="0" borderId="0" xfId="0" applyFont="1" applyFill="1" applyAlignment="1">
      <alignment vertical="center"/>
    </xf>
    <xf numFmtId="0" fontId="25" fillId="0" borderId="0" xfId="5" applyFont="1" applyFill="1" applyBorder="1" applyAlignment="1">
      <alignment vertical="center"/>
    </xf>
    <xf numFmtId="0" fontId="24" fillId="0" borderId="1" xfId="5" applyFont="1" applyFill="1" applyBorder="1" applyAlignment="1">
      <alignment horizontal="center" vertical="center" wrapText="1"/>
    </xf>
    <xf numFmtId="0" fontId="24" fillId="0" borderId="0" xfId="5" applyFont="1" applyFill="1" applyBorder="1" applyAlignment="1">
      <alignment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horizontal="right" vertical="center" wrapText="1"/>
    </xf>
    <xf numFmtId="165" fontId="20" fillId="0" borderId="1" xfId="0" applyNumberFormat="1" applyFont="1" applyFill="1" applyBorder="1" applyAlignment="1">
      <alignment horizontal="right" vertical="center" wrapText="1"/>
    </xf>
    <xf numFmtId="165" fontId="24" fillId="0" borderId="1" xfId="5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4" fillId="0" borderId="1" xfId="5" applyNumberFormat="1" applyFont="1" applyFill="1" applyBorder="1" applyAlignment="1">
      <alignment horizontal="center" vertical="center"/>
    </xf>
    <xf numFmtId="167" fontId="24" fillId="0" borderId="1" xfId="0" applyNumberFormat="1" applyFont="1" applyFill="1" applyBorder="1" applyAlignment="1">
      <alignment horizontal="center" vertical="center" wrapText="1"/>
    </xf>
    <xf numFmtId="167" fontId="24" fillId="0" borderId="1" xfId="0" applyNumberFormat="1" applyFont="1" applyFill="1" applyBorder="1" applyAlignment="1">
      <alignment horizontal="right" vertical="center" wrapText="1"/>
    </xf>
    <xf numFmtId="165" fontId="24" fillId="0" borderId="5" xfId="5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25" fillId="0" borderId="1" xfId="5" applyNumberFormat="1" applyFont="1" applyFill="1" applyBorder="1" applyAlignment="1">
      <alignment horizontal="center" vertical="center"/>
    </xf>
    <xf numFmtId="49" fontId="25" fillId="0" borderId="1" xfId="5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4" fillId="0" borderId="1" xfId="0" applyFont="1" applyBorder="1" applyAlignment="1">
      <alignment horizontal="center" wrapText="1"/>
    </xf>
    <xf numFmtId="4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4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vertical="top" wrapText="1"/>
    </xf>
    <xf numFmtId="4" fontId="25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167" fontId="26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166" fontId="20" fillId="0" borderId="11" xfId="5" applyNumberFormat="1" applyFont="1" applyFill="1" applyBorder="1" applyAlignment="1">
      <alignment horizontal="left" vertical="center" wrapText="1"/>
    </xf>
    <xf numFmtId="166" fontId="20" fillId="0" borderId="3" xfId="5" applyNumberFormat="1" applyFont="1" applyFill="1" applyBorder="1" applyAlignment="1">
      <alignment horizontal="center" vertical="center" wrapText="1"/>
    </xf>
    <xf numFmtId="166" fontId="20" fillId="0" borderId="4" xfId="5" applyNumberFormat="1" applyFont="1" applyFill="1" applyBorder="1" applyAlignment="1">
      <alignment horizontal="center" vertical="center" wrapText="1"/>
    </xf>
    <xf numFmtId="166" fontId="20" fillId="0" borderId="5" xfId="5" applyNumberFormat="1" applyFont="1" applyFill="1" applyBorder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0" fontId="24" fillId="0" borderId="6" xfId="5" applyFont="1" applyFill="1" applyBorder="1" applyAlignment="1">
      <alignment horizontal="center" vertical="center" wrapText="1"/>
    </xf>
    <xf numFmtId="0" fontId="24" fillId="0" borderId="13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166" fontId="20" fillId="0" borderId="7" xfId="5" applyNumberFormat="1" applyFont="1" applyFill="1" applyBorder="1" applyAlignment="1">
      <alignment horizontal="center" vertical="center" wrapText="1"/>
    </xf>
    <xf numFmtId="166" fontId="20" fillId="0" borderId="8" xfId="5" applyNumberFormat="1" applyFont="1" applyFill="1" applyBorder="1" applyAlignment="1">
      <alignment horizontal="center" vertical="center" wrapText="1"/>
    </xf>
    <xf numFmtId="166" fontId="20" fillId="0" borderId="9" xfId="5" applyNumberFormat="1" applyFont="1" applyFill="1" applyBorder="1" applyAlignment="1">
      <alignment horizontal="center" vertical="center" wrapText="1"/>
    </xf>
    <xf numFmtId="166" fontId="20" fillId="0" borderId="10" xfId="5" applyNumberFormat="1" applyFont="1" applyFill="1" applyBorder="1" applyAlignment="1">
      <alignment horizontal="center" vertical="center" wrapText="1"/>
    </xf>
    <xf numFmtId="166" fontId="20" fillId="0" borderId="11" xfId="5" applyNumberFormat="1" applyFont="1" applyFill="1" applyBorder="1" applyAlignment="1">
      <alignment horizontal="center" vertical="center" wrapText="1"/>
    </xf>
    <xf numFmtId="166" fontId="20" fillId="0" borderId="12" xfId="5" applyNumberFormat="1" applyFont="1" applyFill="1" applyBorder="1" applyAlignment="1">
      <alignment horizontal="center" vertical="center" wrapText="1"/>
    </xf>
    <xf numFmtId="165" fontId="20" fillId="0" borderId="3" xfId="5" applyNumberFormat="1" applyFont="1" applyFill="1" applyBorder="1" applyAlignment="1">
      <alignment horizontal="center" vertical="center" wrapText="1"/>
    </xf>
    <xf numFmtId="165" fontId="20" fillId="0" borderId="4" xfId="5" applyNumberFormat="1" applyFont="1" applyFill="1" applyBorder="1" applyAlignment="1">
      <alignment horizontal="center" vertical="center" wrapText="1"/>
    </xf>
    <xf numFmtId="165" fontId="20" fillId="0" borderId="5" xfId="5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25" fillId="0" borderId="3" xfId="5" applyFont="1" applyFill="1" applyBorder="1" applyAlignment="1">
      <alignment horizontal="left" vertical="center" wrapText="1"/>
    </xf>
    <xf numFmtId="0" fontId="25" fillId="0" borderId="4" xfId="5" applyFont="1" applyFill="1" applyBorder="1" applyAlignment="1">
      <alignment horizontal="left" vertical="center" wrapText="1"/>
    </xf>
    <xf numFmtId="0" fontId="25" fillId="0" borderId="5" xfId="5" applyFont="1" applyFill="1" applyBorder="1" applyAlignment="1">
      <alignment horizontal="left" vertical="center" wrapText="1"/>
    </xf>
    <xf numFmtId="167" fontId="27" fillId="0" borderId="3" xfId="0" applyNumberFormat="1" applyFont="1" applyFill="1" applyBorder="1" applyAlignment="1">
      <alignment horizontal="left" vertical="center" wrapText="1"/>
    </xf>
    <xf numFmtId="167" fontId="27" fillId="0" borderId="4" xfId="0" applyNumberFormat="1" applyFont="1" applyFill="1" applyBorder="1" applyAlignment="1">
      <alignment horizontal="left" vertical="center" wrapText="1"/>
    </xf>
    <xf numFmtId="167" fontId="27" fillId="0" borderId="5" xfId="0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vertical="center" wrapText="1"/>
    </xf>
    <xf numFmtId="0" fontId="25" fillId="0" borderId="7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5" fillId="0" borderId="3" xfId="0" applyFont="1" applyBorder="1" applyAlignment="1">
      <alignment horizontal="left"/>
    </xf>
    <xf numFmtId="0" fontId="25" fillId="0" borderId="4" xfId="0" applyFont="1" applyBorder="1" applyAlignment="1">
      <alignment horizontal="left"/>
    </xf>
    <xf numFmtId="0" fontId="25" fillId="0" borderId="5" xfId="0" applyFont="1" applyBorder="1" applyAlignment="1">
      <alignment horizontal="left"/>
    </xf>
    <xf numFmtId="0" fontId="12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168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3" xfId="6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"/>
  <sheetViews>
    <sheetView view="pageBreakPreview" zoomScale="90" zoomScaleNormal="90" zoomScaleSheetLayoutView="90" workbookViewId="0">
      <pane ySplit="5" topLeftCell="A6" activePane="bottomLeft" state="frozen"/>
      <selection pane="bottomLeft" activeCell="A2" sqref="A2:O2"/>
    </sheetView>
  </sheetViews>
  <sheetFormatPr defaultRowHeight="15" x14ac:dyDescent="0.25"/>
  <cols>
    <col min="1" max="1" width="35.5703125" style="5" customWidth="1"/>
    <col min="2" max="2" width="36.85546875" style="5" customWidth="1"/>
    <col min="3" max="3" width="11.5703125" style="5" customWidth="1"/>
    <col min="4" max="4" width="19.140625" style="5" customWidth="1"/>
    <col min="5" max="15" width="10.28515625" style="5" bestFit="1" customWidth="1"/>
    <col min="16" max="16384" width="9.140625" style="5"/>
  </cols>
  <sheetData>
    <row r="1" spans="1:15" ht="71.25" customHeight="1" x14ac:dyDescent="0.25">
      <c r="E1" s="4"/>
      <c r="K1" s="104" t="s">
        <v>271</v>
      </c>
      <c r="L1" s="104"/>
      <c r="M1" s="104"/>
      <c r="N1" s="104"/>
      <c r="O1" s="104"/>
    </row>
    <row r="2" spans="1:15" ht="31.5" customHeight="1" x14ac:dyDescent="0.25">
      <c r="A2" s="105" t="s">
        <v>272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15" ht="15.75" customHeight="1" x14ac:dyDescent="0.25"/>
    <row r="4" spans="1:15" ht="70.5" customHeight="1" x14ac:dyDescent="0.25">
      <c r="A4" s="103" t="s">
        <v>162</v>
      </c>
      <c r="B4" s="103" t="s">
        <v>161</v>
      </c>
      <c r="C4" s="103" t="s">
        <v>75</v>
      </c>
      <c r="D4" s="106" t="s">
        <v>169</v>
      </c>
      <c r="E4" s="103" t="s">
        <v>181</v>
      </c>
      <c r="F4" s="103"/>
      <c r="G4" s="103"/>
      <c r="H4" s="103"/>
      <c r="I4" s="103"/>
      <c r="J4" s="103"/>
      <c r="K4" s="103"/>
      <c r="L4" s="103"/>
      <c r="M4" s="103"/>
      <c r="N4" s="103"/>
      <c r="O4" s="103"/>
    </row>
    <row r="5" spans="1:15" x14ac:dyDescent="0.25">
      <c r="A5" s="103"/>
      <c r="B5" s="103"/>
      <c r="C5" s="103"/>
      <c r="D5" s="106"/>
      <c r="E5" s="59">
        <v>2025</v>
      </c>
      <c r="F5" s="84">
        <v>2026</v>
      </c>
      <c r="G5" s="84">
        <v>2027</v>
      </c>
      <c r="H5" s="84">
        <v>2028</v>
      </c>
      <c r="I5" s="84">
        <v>2029</v>
      </c>
      <c r="J5" s="84">
        <v>2030</v>
      </c>
      <c r="K5" s="85">
        <v>2031</v>
      </c>
      <c r="L5" s="85">
        <v>2032</v>
      </c>
      <c r="M5" s="85">
        <v>2033</v>
      </c>
      <c r="N5" s="85">
        <v>2034</v>
      </c>
      <c r="O5" s="85">
        <v>2035</v>
      </c>
    </row>
    <row r="6" spans="1:15" ht="81" customHeight="1" x14ac:dyDescent="0.25">
      <c r="A6" s="90" t="s">
        <v>263</v>
      </c>
      <c r="B6" s="86" t="s">
        <v>286</v>
      </c>
      <c r="C6" s="83" t="s">
        <v>180</v>
      </c>
      <c r="D6" s="83" t="s">
        <v>262</v>
      </c>
      <c r="E6" s="83">
        <v>255</v>
      </c>
      <c r="F6" s="83">
        <v>255</v>
      </c>
      <c r="G6" s="83">
        <v>255</v>
      </c>
      <c r="H6" s="83">
        <v>255</v>
      </c>
      <c r="I6" s="83">
        <v>255</v>
      </c>
      <c r="J6" s="83">
        <v>255</v>
      </c>
      <c r="K6" s="83">
        <v>255</v>
      </c>
      <c r="L6" s="83">
        <v>255</v>
      </c>
      <c r="M6" s="83">
        <v>255</v>
      </c>
      <c r="N6" s="83">
        <v>255</v>
      </c>
      <c r="O6" s="83">
        <v>255</v>
      </c>
    </row>
    <row r="7" spans="1:15" ht="89.25" customHeight="1" x14ac:dyDescent="0.25">
      <c r="A7" s="102" t="s">
        <v>288</v>
      </c>
      <c r="B7" s="87" t="s">
        <v>287</v>
      </c>
      <c r="C7" s="83" t="s">
        <v>180</v>
      </c>
      <c r="D7" s="99" t="s">
        <v>262</v>
      </c>
      <c r="E7" s="99">
        <v>19</v>
      </c>
      <c r="F7" s="99">
        <v>19</v>
      </c>
      <c r="G7" s="99">
        <v>19</v>
      </c>
      <c r="H7" s="99">
        <v>19</v>
      </c>
      <c r="I7" s="99">
        <v>19</v>
      </c>
      <c r="J7" s="99">
        <v>19</v>
      </c>
      <c r="K7" s="99">
        <v>19</v>
      </c>
      <c r="L7" s="99">
        <v>19</v>
      </c>
      <c r="M7" s="99">
        <v>19</v>
      </c>
      <c r="N7" s="99">
        <v>19</v>
      </c>
      <c r="O7" s="99">
        <v>19</v>
      </c>
    </row>
    <row r="8" spans="1:15" ht="90" customHeight="1" x14ac:dyDescent="0.25">
      <c r="A8" s="102"/>
      <c r="B8" s="87" t="s">
        <v>285</v>
      </c>
      <c r="C8" s="83" t="s">
        <v>180</v>
      </c>
      <c r="D8" s="99" t="s">
        <v>262</v>
      </c>
      <c r="E8" s="99">
        <v>2</v>
      </c>
      <c r="F8" s="99">
        <v>1</v>
      </c>
      <c r="G8" s="99">
        <v>1</v>
      </c>
      <c r="H8" s="99">
        <v>1</v>
      </c>
      <c r="I8" s="99">
        <v>1</v>
      </c>
      <c r="J8" s="99">
        <v>1</v>
      </c>
      <c r="K8" s="99">
        <v>1</v>
      </c>
      <c r="L8" s="99">
        <v>1</v>
      </c>
      <c r="M8" s="99">
        <v>1</v>
      </c>
      <c r="N8" s="99">
        <v>1</v>
      </c>
      <c r="O8" s="99">
        <v>1</v>
      </c>
    </row>
  </sheetData>
  <mergeCells count="8">
    <mergeCell ref="A7:A8"/>
    <mergeCell ref="E4:O4"/>
    <mergeCell ref="K1:O1"/>
    <mergeCell ref="A2:O2"/>
    <mergeCell ref="C4:C5"/>
    <mergeCell ref="D4:D5"/>
    <mergeCell ref="B4:B5"/>
    <mergeCell ref="A4:A5"/>
  </mergeCells>
  <pageMargins left="0.70866141732283472" right="0.31496062992125984" top="0.35433070866141736" bottom="0.74803149606299213" header="0.31496062992125984" footer="0.31496062992125984"/>
  <pageSetup paperSize="9" scale="6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Z19"/>
  <sheetViews>
    <sheetView tabSelected="1" view="pageBreakPreview" zoomScale="50" zoomScaleNormal="70" zoomScaleSheetLayoutView="50" workbookViewId="0">
      <selection activeCell="E9" sqref="E9"/>
    </sheetView>
  </sheetViews>
  <sheetFormatPr defaultColWidth="9.140625" defaultRowHeight="18.75" outlineLevelRow="3" x14ac:dyDescent="0.25"/>
  <cols>
    <col min="1" max="1" width="10.85546875" style="65" customWidth="1"/>
    <col min="2" max="2" width="53.42578125" style="65" customWidth="1"/>
    <col min="3" max="3" width="27.7109375" style="65" customWidth="1"/>
    <col min="4" max="4" width="26.7109375" style="65" customWidth="1"/>
    <col min="5" max="5" width="17.5703125" style="68" customWidth="1"/>
    <col min="6" max="6" width="15.42578125" style="65" customWidth="1"/>
    <col min="7" max="7" width="17.85546875" style="65" customWidth="1" collapsed="1"/>
    <col min="8" max="8" width="17.85546875" style="65" customWidth="1"/>
    <col min="9" max="9" width="15" style="68" customWidth="1"/>
    <col min="10" max="10" width="16.85546875" style="65" customWidth="1"/>
    <col min="11" max="11" width="15.42578125" style="65" customWidth="1"/>
    <col min="12" max="12" width="15.7109375" style="67" customWidth="1"/>
    <col min="13" max="13" width="15" style="68" customWidth="1"/>
    <col min="14" max="14" width="16.85546875" style="65" customWidth="1"/>
    <col min="15" max="15" width="15.42578125" style="65" customWidth="1"/>
    <col min="16" max="16" width="15.7109375" style="67" customWidth="1"/>
    <col min="17" max="17" width="15" style="68" customWidth="1"/>
    <col min="18" max="18" width="16.85546875" style="65" customWidth="1"/>
    <col min="19" max="19" width="15.42578125" style="65" customWidth="1"/>
    <col min="20" max="20" width="15.7109375" style="67" customWidth="1"/>
    <col min="21" max="21" width="15" style="68" customWidth="1"/>
    <col min="22" max="22" width="16.85546875" style="65" customWidth="1"/>
    <col min="23" max="23" width="15.42578125" style="65" customWidth="1"/>
    <col min="24" max="24" width="15.7109375" style="67" customWidth="1"/>
    <col min="25" max="25" width="15" style="68" customWidth="1"/>
    <col min="26" max="26" width="16.85546875" style="65" customWidth="1"/>
    <col min="27" max="27" width="15.42578125" style="65" customWidth="1"/>
    <col min="28" max="28" width="15.7109375" style="67" customWidth="1"/>
    <col min="29" max="29" width="15" style="68" customWidth="1"/>
    <col min="30" max="30" width="16.85546875" style="65" customWidth="1"/>
    <col min="31" max="31" width="15.42578125" style="65" customWidth="1"/>
    <col min="32" max="32" width="15.7109375" style="67" customWidth="1"/>
    <col min="33" max="33" width="15" style="68" customWidth="1"/>
    <col min="34" max="34" width="16.85546875" style="65" customWidth="1"/>
    <col min="35" max="35" width="15.42578125" style="65" customWidth="1"/>
    <col min="36" max="36" width="15.7109375" style="67" customWidth="1"/>
    <col min="37" max="37" width="15" style="68" customWidth="1"/>
    <col min="38" max="38" width="16.85546875" style="65" customWidth="1"/>
    <col min="39" max="39" width="15.42578125" style="65" customWidth="1"/>
    <col min="40" max="40" width="15.7109375" style="67" customWidth="1"/>
    <col min="41" max="41" width="15" style="68" customWidth="1"/>
    <col min="42" max="42" width="16.85546875" style="65" customWidth="1"/>
    <col min="43" max="43" width="15.42578125" style="65" customWidth="1"/>
    <col min="44" max="44" width="15.7109375" style="67" customWidth="1"/>
    <col min="45" max="45" width="15" style="68" customWidth="1"/>
    <col min="46" max="46" width="16.85546875" style="65" customWidth="1"/>
    <col min="47" max="47" width="15.42578125" style="65" customWidth="1"/>
    <col min="48" max="48" width="15.7109375" style="67" customWidth="1"/>
    <col min="49" max="49" width="15" style="68" customWidth="1"/>
    <col min="50" max="50" width="16.85546875" style="65" customWidth="1"/>
    <col min="51" max="51" width="15.42578125" style="65" customWidth="1"/>
    <col min="52" max="52" width="15.7109375" style="67" customWidth="1"/>
    <col min="53" max="16384" width="9.140625" style="65"/>
  </cols>
  <sheetData>
    <row r="1" spans="1:52" s="60" customFormat="1" ht="94.5" customHeight="1" x14ac:dyDescent="0.25">
      <c r="B1" s="61"/>
      <c r="C1" s="62"/>
      <c r="D1" s="62"/>
      <c r="E1" s="63"/>
      <c r="F1" s="64"/>
      <c r="G1" s="64"/>
      <c r="H1" s="64"/>
      <c r="AV1" s="126" t="s">
        <v>270</v>
      </c>
      <c r="AW1" s="126"/>
      <c r="AX1" s="126"/>
      <c r="AY1" s="126"/>
      <c r="AZ1" s="126"/>
    </row>
    <row r="2" spans="1:52" ht="41.25" customHeight="1" x14ac:dyDescent="0.25">
      <c r="B2" s="66"/>
      <c r="C2" s="66"/>
      <c r="D2" s="66"/>
      <c r="E2" s="113" t="s">
        <v>188</v>
      </c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C2" s="65"/>
      <c r="AG2" s="65"/>
      <c r="AK2" s="65"/>
      <c r="AO2" s="65"/>
      <c r="AS2" s="65"/>
      <c r="AW2" s="65"/>
    </row>
    <row r="4" spans="1:52" ht="15.75" customHeight="1" x14ac:dyDescent="0.25">
      <c r="A4" s="114" t="s">
        <v>2</v>
      </c>
      <c r="B4" s="114" t="s">
        <v>4</v>
      </c>
      <c r="C4" s="114" t="s">
        <v>70</v>
      </c>
      <c r="D4" s="114" t="s">
        <v>0</v>
      </c>
      <c r="E4" s="117" t="s">
        <v>187</v>
      </c>
      <c r="F4" s="118"/>
      <c r="G4" s="118"/>
      <c r="H4" s="119"/>
      <c r="I4" s="107"/>
      <c r="J4" s="107"/>
      <c r="K4" s="107"/>
      <c r="L4" s="65"/>
      <c r="M4" s="65"/>
      <c r="P4" s="65"/>
      <c r="Q4" s="65"/>
      <c r="T4" s="65"/>
      <c r="U4" s="65"/>
      <c r="X4" s="65"/>
      <c r="Y4" s="65"/>
      <c r="AB4" s="65"/>
      <c r="AC4" s="65"/>
      <c r="AF4" s="65"/>
      <c r="AG4" s="65"/>
      <c r="AJ4" s="65"/>
      <c r="AK4" s="65"/>
      <c r="AN4" s="65"/>
      <c r="AO4" s="65"/>
      <c r="AR4" s="65"/>
      <c r="AS4" s="65"/>
      <c r="AV4" s="65"/>
      <c r="AW4" s="65"/>
      <c r="AZ4" s="65"/>
    </row>
    <row r="5" spans="1:52" ht="15.75" customHeight="1" x14ac:dyDescent="0.25">
      <c r="A5" s="115"/>
      <c r="B5" s="115"/>
      <c r="C5" s="115"/>
      <c r="D5" s="115"/>
      <c r="E5" s="120"/>
      <c r="F5" s="121"/>
      <c r="G5" s="121"/>
      <c r="H5" s="122"/>
      <c r="I5" s="108" t="s">
        <v>170</v>
      </c>
      <c r="J5" s="109"/>
      <c r="K5" s="109"/>
      <c r="L5" s="110"/>
      <c r="M5" s="108" t="s">
        <v>171</v>
      </c>
      <c r="N5" s="109"/>
      <c r="O5" s="109"/>
      <c r="P5" s="110"/>
      <c r="Q5" s="108" t="s">
        <v>172</v>
      </c>
      <c r="R5" s="109"/>
      <c r="S5" s="109"/>
      <c r="T5" s="110"/>
      <c r="U5" s="108" t="s">
        <v>173</v>
      </c>
      <c r="V5" s="109"/>
      <c r="W5" s="109"/>
      <c r="X5" s="110"/>
      <c r="Y5" s="108" t="s">
        <v>174</v>
      </c>
      <c r="Z5" s="109"/>
      <c r="AA5" s="109"/>
      <c r="AB5" s="110"/>
      <c r="AC5" s="108" t="s">
        <v>175</v>
      </c>
      <c r="AD5" s="109"/>
      <c r="AE5" s="109"/>
      <c r="AF5" s="110"/>
      <c r="AG5" s="108" t="s">
        <v>182</v>
      </c>
      <c r="AH5" s="109"/>
      <c r="AI5" s="109"/>
      <c r="AJ5" s="110"/>
      <c r="AK5" s="108" t="s">
        <v>183</v>
      </c>
      <c r="AL5" s="109"/>
      <c r="AM5" s="109"/>
      <c r="AN5" s="110"/>
      <c r="AO5" s="108" t="s">
        <v>184</v>
      </c>
      <c r="AP5" s="109"/>
      <c r="AQ5" s="109"/>
      <c r="AR5" s="110"/>
      <c r="AS5" s="108" t="s">
        <v>185</v>
      </c>
      <c r="AT5" s="109"/>
      <c r="AU5" s="109"/>
      <c r="AV5" s="110"/>
      <c r="AW5" s="108" t="s">
        <v>186</v>
      </c>
      <c r="AX5" s="109"/>
      <c r="AY5" s="109"/>
      <c r="AZ5" s="110"/>
    </row>
    <row r="6" spans="1:52" x14ac:dyDescent="0.25">
      <c r="A6" s="115"/>
      <c r="B6" s="115"/>
      <c r="C6" s="115"/>
      <c r="D6" s="115"/>
      <c r="E6" s="111" t="s">
        <v>1</v>
      </c>
      <c r="F6" s="123" t="s">
        <v>3</v>
      </c>
      <c r="G6" s="124"/>
      <c r="H6" s="125"/>
      <c r="I6" s="111" t="s">
        <v>1</v>
      </c>
      <c r="L6" s="68"/>
      <c r="M6" s="111" t="s">
        <v>1</v>
      </c>
      <c r="P6" s="68"/>
      <c r="Q6" s="111" t="s">
        <v>1</v>
      </c>
      <c r="T6" s="68"/>
      <c r="U6" s="111" t="s">
        <v>1</v>
      </c>
      <c r="X6" s="68"/>
      <c r="Y6" s="111" t="s">
        <v>1</v>
      </c>
      <c r="AB6" s="68"/>
      <c r="AC6" s="111" t="s">
        <v>1</v>
      </c>
      <c r="AF6" s="68"/>
      <c r="AG6" s="111" t="s">
        <v>1</v>
      </c>
      <c r="AJ6" s="68"/>
      <c r="AK6" s="111" t="s">
        <v>1</v>
      </c>
      <c r="AN6" s="68"/>
      <c r="AO6" s="111" t="s">
        <v>1</v>
      </c>
      <c r="AR6" s="68"/>
      <c r="AS6" s="111" t="s">
        <v>1</v>
      </c>
      <c r="AV6" s="68"/>
      <c r="AW6" s="111" t="s">
        <v>1</v>
      </c>
      <c r="AZ6" s="68"/>
    </row>
    <row r="7" spans="1:52" s="70" customFormat="1" ht="55.5" customHeight="1" x14ac:dyDescent="0.25">
      <c r="A7" s="116"/>
      <c r="B7" s="116"/>
      <c r="C7" s="116"/>
      <c r="D7" s="116"/>
      <c r="E7" s="112"/>
      <c r="F7" s="69" t="s">
        <v>25</v>
      </c>
      <c r="G7" s="69" t="s">
        <v>26</v>
      </c>
      <c r="H7" s="69" t="s">
        <v>27</v>
      </c>
      <c r="I7" s="112"/>
      <c r="J7" s="69" t="s">
        <v>25</v>
      </c>
      <c r="K7" s="69" t="s">
        <v>26</v>
      </c>
      <c r="L7" s="69" t="s">
        <v>27</v>
      </c>
      <c r="M7" s="112"/>
      <c r="N7" s="69" t="s">
        <v>25</v>
      </c>
      <c r="O7" s="69" t="s">
        <v>26</v>
      </c>
      <c r="P7" s="69" t="s">
        <v>27</v>
      </c>
      <c r="Q7" s="112"/>
      <c r="R7" s="69" t="s">
        <v>25</v>
      </c>
      <c r="S7" s="69" t="s">
        <v>26</v>
      </c>
      <c r="T7" s="69" t="s">
        <v>27</v>
      </c>
      <c r="U7" s="112"/>
      <c r="V7" s="69" t="s">
        <v>25</v>
      </c>
      <c r="W7" s="69" t="s">
        <v>26</v>
      </c>
      <c r="X7" s="69" t="s">
        <v>27</v>
      </c>
      <c r="Y7" s="112"/>
      <c r="Z7" s="69" t="s">
        <v>25</v>
      </c>
      <c r="AA7" s="69" t="s">
        <v>26</v>
      </c>
      <c r="AB7" s="69" t="s">
        <v>27</v>
      </c>
      <c r="AC7" s="112"/>
      <c r="AD7" s="69" t="s">
        <v>25</v>
      </c>
      <c r="AE7" s="69" t="s">
        <v>26</v>
      </c>
      <c r="AF7" s="69" t="s">
        <v>27</v>
      </c>
      <c r="AG7" s="112"/>
      <c r="AH7" s="69" t="s">
        <v>25</v>
      </c>
      <c r="AI7" s="69" t="s">
        <v>26</v>
      </c>
      <c r="AJ7" s="69" t="s">
        <v>27</v>
      </c>
      <c r="AK7" s="112"/>
      <c r="AL7" s="69" t="s">
        <v>25</v>
      </c>
      <c r="AM7" s="69" t="s">
        <v>26</v>
      </c>
      <c r="AN7" s="69" t="s">
        <v>27</v>
      </c>
      <c r="AO7" s="112"/>
      <c r="AP7" s="69" t="s">
        <v>25</v>
      </c>
      <c r="AQ7" s="69" t="s">
        <v>26</v>
      </c>
      <c r="AR7" s="69" t="s">
        <v>27</v>
      </c>
      <c r="AS7" s="112"/>
      <c r="AT7" s="69" t="s">
        <v>25</v>
      </c>
      <c r="AU7" s="69" t="s">
        <v>26</v>
      </c>
      <c r="AV7" s="69" t="s">
        <v>27</v>
      </c>
      <c r="AW7" s="112"/>
      <c r="AX7" s="69" t="s">
        <v>25</v>
      </c>
      <c r="AY7" s="69" t="s">
        <v>26</v>
      </c>
      <c r="AZ7" s="69" t="s">
        <v>27</v>
      </c>
    </row>
    <row r="8" spans="1:52" s="72" customFormat="1" x14ac:dyDescent="0.25">
      <c r="A8" s="71">
        <v>1</v>
      </c>
      <c r="B8" s="71">
        <v>2</v>
      </c>
      <c r="C8" s="71">
        <v>3</v>
      </c>
      <c r="D8" s="71">
        <v>4</v>
      </c>
      <c r="E8" s="71">
        <v>5</v>
      </c>
      <c r="F8" s="71">
        <v>6</v>
      </c>
      <c r="G8" s="71">
        <v>7</v>
      </c>
      <c r="H8" s="71">
        <v>8</v>
      </c>
      <c r="I8" s="71">
        <v>9</v>
      </c>
      <c r="J8" s="71">
        <v>10</v>
      </c>
      <c r="K8" s="71">
        <v>11</v>
      </c>
      <c r="L8" s="71">
        <v>12</v>
      </c>
      <c r="M8" s="71">
        <v>13</v>
      </c>
      <c r="N8" s="71">
        <v>14</v>
      </c>
      <c r="O8" s="71">
        <v>15</v>
      </c>
      <c r="P8" s="71">
        <v>16</v>
      </c>
      <c r="Q8" s="71">
        <v>17</v>
      </c>
      <c r="R8" s="71">
        <v>18</v>
      </c>
      <c r="S8" s="71">
        <v>19</v>
      </c>
      <c r="T8" s="71">
        <v>20</v>
      </c>
      <c r="U8" s="71">
        <v>21</v>
      </c>
      <c r="V8" s="71">
        <v>22</v>
      </c>
      <c r="W8" s="71">
        <v>23</v>
      </c>
      <c r="X8" s="71">
        <v>24</v>
      </c>
      <c r="Y8" s="71">
        <v>25</v>
      </c>
      <c r="Z8" s="71">
        <v>26</v>
      </c>
      <c r="AA8" s="71">
        <v>27</v>
      </c>
      <c r="AB8" s="71">
        <v>28</v>
      </c>
      <c r="AC8" s="71">
        <v>29</v>
      </c>
      <c r="AD8" s="71">
        <v>30</v>
      </c>
      <c r="AE8" s="71">
        <v>31</v>
      </c>
      <c r="AF8" s="71">
        <v>32</v>
      </c>
      <c r="AG8" s="71">
        <v>33</v>
      </c>
      <c r="AH8" s="71">
        <v>34</v>
      </c>
      <c r="AI8" s="71">
        <v>35</v>
      </c>
      <c r="AJ8" s="71">
        <v>36</v>
      </c>
      <c r="AK8" s="71">
        <v>37</v>
      </c>
      <c r="AL8" s="71">
        <v>38</v>
      </c>
      <c r="AM8" s="71">
        <v>39</v>
      </c>
      <c r="AN8" s="71">
        <v>40</v>
      </c>
      <c r="AO8" s="71">
        <v>41</v>
      </c>
      <c r="AP8" s="71">
        <v>42</v>
      </c>
      <c r="AQ8" s="71">
        <v>43</v>
      </c>
      <c r="AR8" s="71">
        <v>44</v>
      </c>
      <c r="AS8" s="71">
        <v>45</v>
      </c>
      <c r="AT8" s="71">
        <v>46</v>
      </c>
      <c r="AU8" s="71">
        <v>47</v>
      </c>
      <c r="AV8" s="71">
        <v>48</v>
      </c>
      <c r="AW8" s="71">
        <v>49</v>
      </c>
      <c r="AX8" s="71">
        <v>50</v>
      </c>
      <c r="AY8" s="71">
        <v>51</v>
      </c>
      <c r="AZ8" s="71">
        <v>52</v>
      </c>
    </row>
    <row r="9" spans="1:52" s="72" customFormat="1" ht="26.25" customHeight="1" outlineLevel="1" x14ac:dyDescent="0.25">
      <c r="A9" s="71" t="s">
        <v>176</v>
      </c>
      <c r="B9" s="127" t="s">
        <v>278</v>
      </c>
      <c r="C9" s="128"/>
      <c r="D9" s="129"/>
      <c r="E9" s="73">
        <f t="shared" ref="E9:AZ9" si="0">E10+E16</f>
        <v>30530.299999999996</v>
      </c>
      <c r="F9" s="73">
        <f t="shared" si="0"/>
        <v>0</v>
      </c>
      <c r="G9" s="73">
        <f t="shared" si="0"/>
        <v>30530.299999999996</v>
      </c>
      <c r="H9" s="73">
        <f t="shared" si="0"/>
        <v>0</v>
      </c>
      <c r="I9" s="73">
        <f t="shared" si="0"/>
        <v>3312.2999999999997</v>
      </c>
      <c r="J9" s="73">
        <f t="shared" si="0"/>
        <v>0</v>
      </c>
      <c r="K9" s="73">
        <f t="shared" si="0"/>
        <v>3312.2999999999997</v>
      </c>
      <c r="L9" s="73">
        <f t="shared" si="0"/>
        <v>0</v>
      </c>
      <c r="M9" s="73">
        <f t="shared" si="0"/>
        <v>2721.7999999999997</v>
      </c>
      <c r="N9" s="73">
        <f t="shared" si="0"/>
        <v>0</v>
      </c>
      <c r="O9" s="73">
        <f t="shared" si="0"/>
        <v>2721.7999999999997</v>
      </c>
      <c r="P9" s="73">
        <f t="shared" si="0"/>
        <v>0</v>
      </c>
      <c r="Q9" s="73">
        <f t="shared" si="0"/>
        <v>2721.7999999999997</v>
      </c>
      <c r="R9" s="73">
        <f t="shared" si="0"/>
        <v>0</v>
      </c>
      <c r="S9" s="73">
        <f t="shared" si="0"/>
        <v>2721.7999999999997</v>
      </c>
      <c r="T9" s="73">
        <f t="shared" si="0"/>
        <v>0</v>
      </c>
      <c r="U9" s="73">
        <f t="shared" si="0"/>
        <v>2721.7999999999997</v>
      </c>
      <c r="V9" s="73">
        <f t="shared" si="0"/>
        <v>0</v>
      </c>
      <c r="W9" s="73">
        <f t="shared" si="0"/>
        <v>2721.7999999999997</v>
      </c>
      <c r="X9" s="73">
        <f t="shared" si="0"/>
        <v>0</v>
      </c>
      <c r="Y9" s="73">
        <f t="shared" si="0"/>
        <v>2721.7999999999997</v>
      </c>
      <c r="Z9" s="73">
        <f t="shared" si="0"/>
        <v>0</v>
      </c>
      <c r="AA9" s="73">
        <f t="shared" si="0"/>
        <v>2721.7999999999997</v>
      </c>
      <c r="AB9" s="73">
        <f t="shared" si="0"/>
        <v>0</v>
      </c>
      <c r="AC9" s="73">
        <f t="shared" si="0"/>
        <v>2721.7999999999997</v>
      </c>
      <c r="AD9" s="73">
        <f t="shared" si="0"/>
        <v>0</v>
      </c>
      <c r="AE9" s="73">
        <f t="shared" si="0"/>
        <v>2721.7999999999997</v>
      </c>
      <c r="AF9" s="73">
        <f t="shared" si="0"/>
        <v>0</v>
      </c>
      <c r="AG9" s="73">
        <f t="shared" si="0"/>
        <v>2721.7999999999997</v>
      </c>
      <c r="AH9" s="73">
        <f t="shared" si="0"/>
        <v>0</v>
      </c>
      <c r="AI9" s="73">
        <f t="shared" si="0"/>
        <v>2721.7999999999997</v>
      </c>
      <c r="AJ9" s="73">
        <f t="shared" si="0"/>
        <v>0</v>
      </c>
      <c r="AK9" s="73">
        <f t="shared" si="0"/>
        <v>2721.7999999999997</v>
      </c>
      <c r="AL9" s="73">
        <f t="shared" si="0"/>
        <v>0</v>
      </c>
      <c r="AM9" s="73">
        <f t="shared" si="0"/>
        <v>2721.7999999999997</v>
      </c>
      <c r="AN9" s="73">
        <f t="shared" si="0"/>
        <v>0</v>
      </c>
      <c r="AO9" s="73">
        <f t="shared" si="0"/>
        <v>2721.7999999999997</v>
      </c>
      <c r="AP9" s="73">
        <f t="shared" si="0"/>
        <v>0</v>
      </c>
      <c r="AQ9" s="73">
        <f t="shared" si="0"/>
        <v>2721.7999999999997</v>
      </c>
      <c r="AR9" s="73">
        <f t="shared" si="0"/>
        <v>0</v>
      </c>
      <c r="AS9" s="73">
        <f t="shared" si="0"/>
        <v>2721.7999999999997</v>
      </c>
      <c r="AT9" s="73">
        <f t="shared" si="0"/>
        <v>0</v>
      </c>
      <c r="AU9" s="73">
        <f t="shared" si="0"/>
        <v>2721.7999999999997</v>
      </c>
      <c r="AV9" s="73">
        <f t="shared" si="0"/>
        <v>0</v>
      </c>
      <c r="AW9" s="73">
        <f t="shared" si="0"/>
        <v>2721.7999999999997</v>
      </c>
      <c r="AX9" s="73">
        <f t="shared" si="0"/>
        <v>0</v>
      </c>
      <c r="AY9" s="73">
        <f t="shared" si="0"/>
        <v>2721.7999999999997</v>
      </c>
      <c r="AZ9" s="73">
        <f t="shared" si="0"/>
        <v>0</v>
      </c>
    </row>
    <row r="10" spans="1:52" s="72" customFormat="1" ht="33.75" customHeight="1" outlineLevel="2" x14ac:dyDescent="0.25">
      <c r="A10" s="89" t="s">
        <v>264</v>
      </c>
      <c r="B10" s="133" t="s">
        <v>273</v>
      </c>
      <c r="C10" s="133"/>
      <c r="D10" s="133"/>
      <c r="E10" s="73">
        <f>SUM(E11:E14)</f>
        <v>7495.1</v>
      </c>
      <c r="F10" s="73">
        <f t="shared" ref="F10:AZ10" si="1">SUM(F11:F14)</f>
        <v>0</v>
      </c>
      <c r="G10" s="73">
        <f t="shared" si="1"/>
        <v>7495.1</v>
      </c>
      <c r="H10" s="73">
        <f t="shared" si="1"/>
        <v>0</v>
      </c>
      <c r="I10" s="73">
        <f t="shared" si="1"/>
        <v>1089.0999999999999</v>
      </c>
      <c r="J10" s="73">
        <f t="shared" si="1"/>
        <v>0</v>
      </c>
      <c r="K10" s="73">
        <f t="shared" si="1"/>
        <v>1089.0999999999999</v>
      </c>
      <c r="L10" s="73">
        <f t="shared" si="1"/>
        <v>0</v>
      </c>
      <c r="M10" s="73">
        <f t="shared" si="1"/>
        <v>640.6</v>
      </c>
      <c r="N10" s="73">
        <f t="shared" si="1"/>
        <v>0</v>
      </c>
      <c r="O10" s="73">
        <f t="shared" si="1"/>
        <v>640.6</v>
      </c>
      <c r="P10" s="73">
        <f t="shared" si="1"/>
        <v>0</v>
      </c>
      <c r="Q10" s="73">
        <f t="shared" si="1"/>
        <v>640.6</v>
      </c>
      <c r="R10" s="73">
        <f t="shared" si="1"/>
        <v>0</v>
      </c>
      <c r="S10" s="73">
        <f t="shared" si="1"/>
        <v>640.6</v>
      </c>
      <c r="T10" s="73">
        <f t="shared" si="1"/>
        <v>0</v>
      </c>
      <c r="U10" s="73">
        <f t="shared" si="1"/>
        <v>640.6</v>
      </c>
      <c r="V10" s="73">
        <f t="shared" si="1"/>
        <v>0</v>
      </c>
      <c r="W10" s="73">
        <f t="shared" si="1"/>
        <v>640.6</v>
      </c>
      <c r="X10" s="73">
        <f t="shared" si="1"/>
        <v>0</v>
      </c>
      <c r="Y10" s="73">
        <f t="shared" si="1"/>
        <v>640.6</v>
      </c>
      <c r="Z10" s="73">
        <f t="shared" si="1"/>
        <v>0</v>
      </c>
      <c r="AA10" s="73">
        <f t="shared" si="1"/>
        <v>640.6</v>
      </c>
      <c r="AB10" s="73">
        <f t="shared" si="1"/>
        <v>0</v>
      </c>
      <c r="AC10" s="73">
        <f t="shared" si="1"/>
        <v>640.6</v>
      </c>
      <c r="AD10" s="73">
        <f t="shared" si="1"/>
        <v>0</v>
      </c>
      <c r="AE10" s="73">
        <f t="shared" si="1"/>
        <v>640.6</v>
      </c>
      <c r="AF10" s="73">
        <f t="shared" si="1"/>
        <v>0</v>
      </c>
      <c r="AG10" s="73">
        <f t="shared" si="1"/>
        <v>640.6</v>
      </c>
      <c r="AH10" s="73">
        <f t="shared" si="1"/>
        <v>0</v>
      </c>
      <c r="AI10" s="73">
        <f t="shared" si="1"/>
        <v>640.6</v>
      </c>
      <c r="AJ10" s="73">
        <f t="shared" si="1"/>
        <v>0</v>
      </c>
      <c r="AK10" s="73">
        <f t="shared" si="1"/>
        <v>640.6</v>
      </c>
      <c r="AL10" s="73">
        <f t="shared" si="1"/>
        <v>0</v>
      </c>
      <c r="AM10" s="73">
        <f t="shared" si="1"/>
        <v>640.6</v>
      </c>
      <c r="AN10" s="73">
        <f t="shared" si="1"/>
        <v>0</v>
      </c>
      <c r="AO10" s="73">
        <f t="shared" si="1"/>
        <v>640.6</v>
      </c>
      <c r="AP10" s="73">
        <f t="shared" si="1"/>
        <v>0</v>
      </c>
      <c r="AQ10" s="73">
        <f t="shared" si="1"/>
        <v>640.6</v>
      </c>
      <c r="AR10" s="73">
        <f t="shared" si="1"/>
        <v>0</v>
      </c>
      <c r="AS10" s="73">
        <f t="shared" si="1"/>
        <v>640.6</v>
      </c>
      <c r="AT10" s="73">
        <f t="shared" si="1"/>
        <v>0</v>
      </c>
      <c r="AU10" s="73">
        <f t="shared" si="1"/>
        <v>640.6</v>
      </c>
      <c r="AV10" s="73">
        <f t="shared" si="1"/>
        <v>0</v>
      </c>
      <c r="AW10" s="73">
        <f t="shared" si="1"/>
        <v>640.6</v>
      </c>
      <c r="AX10" s="73">
        <f t="shared" si="1"/>
        <v>0</v>
      </c>
      <c r="AY10" s="73">
        <f t="shared" si="1"/>
        <v>640.6</v>
      </c>
      <c r="AZ10" s="73">
        <f t="shared" si="1"/>
        <v>0</v>
      </c>
    </row>
    <row r="11" spans="1:52" s="72" customFormat="1" ht="47.25" customHeight="1" outlineLevel="2" x14ac:dyDescent="0.25">
      <c r="A11" s="79" t="s">
        <v>265</v>
      </c>
      <c r="B11" s="100" t="s">
        <v>268</v>
      </c>
      <c r="C11" s="78" t="s">
        <v>179</v>
      </c>
      <c r="D11" s="74" t="s">
        <v>60</v>
      </c>
      <c r="E11" s="75">
        <f t="shared" ref="E11:E12" si="2">SUM(F11:H11)</f>
        <v>2145</v>
      </c>
      <c r="F11" s="76">
        <f t="shared" ref="F11:H12" si="3">J11+N11+R11+V11+Z11+AD11+AH11+AL11+AP11+AT11+AX11</f>
        <v>0</v>
      </c>
      <c r="G11" s="76">
        <f t="shared" si="3"/>
        <v>2145</v>
      </c>
      <c r="H11" s="76">
        <f t="shared" si="3"/>
        <v>0</v>
      </c>
      <c r="I11" s="73">
        <f t="shared" ref="I11:I12" si="4">SUM(J11:L11)</f>
        <v>195</v>
      </c>
      <c r="J11" s="77">
        <v>0</v>
      </c>
      <c r="K11" s="80">
        <v>195</v>
      </c>
      <c r="L11" s="77">
        <v>0</v>
      </c>
      <c r="M11" s="73">
        <f t="shared" ref="M11:M12" si="5">SUM(N11:P11)</f>
        <v>195</v>
      </c>
      <c r="N11" s="77">
        <v>0</v>
      </c>
      <c r="O11" s="80">
        <v>195</v>
      </c>
      <c r="P11" s="77">
        <v>0</v>
      </c>
      <c r="Q11" s="73">
        <f t="shared" ref="Q11:Q12" si="6">SUM(R11:T11)</f>
        <v>195</v>
      </c>
      <c r="R11" s="77">
        <v>0</v>
      </c>
      <c r="S11" s="80">
        <v>195</v>
      </c>
      <c r="T11" s="77">
        <v>0</v>
      </c>
      <c r="U11" s="73">
        <f t="shared" ref="U11:U12" si="7">SUM(V11:X11)</f>
        <v>195</v>
      </c>
      <c r="V11" s="77">
        <v>0</v>
      </c>
      <c r="W11" s="80">
        <v>195</v>
      </c>
      <c r="X11" s="77">
        <v>0</v>
      </c>
      <c r="Y11" s="73">
        <f t="shared" ref="Y11:Y12" si="8">SUM(Z11:AB11)</f>
        <v>195</v>
      </c>
      <c r="Z11" s="77">
        <v>0</v>
      </c>
      <c r="AA11" s="80">
        <v>195</v>
      </c>
      <c r="AB11" s="77">
        <v>0</v>
      </c>
      <c r="AC11" s="73">
        <f t="shared" ref="AC11:AC12" si="9">SUM(AD11:AF11)</f>
        <v>195</v>
      </c>
      <c r="AD11" s="77">
        <v>0</v>
      </c>
      <c r="AE11" s="80">
        <v>195</v>
      </c>
      <c r="AF11" s="77">
        <v>0</v>
      </c>
      <c r="AG11" s="73">
        <f t="shared" ref="AG11:AG12" si="10">SUM(AH11:AJ11)</f>
        <v>195</v>
      </c>
      <c r="AH11" s="77">
        <v>0</v>
      </c>
      <c r="AI11" s="80">
        <v>195</v>
      </c>
      <c r="AJ11" s="77">
        <v>0</v>
      </c>
      <c r="AK11" s="73">
        <f t="shared" ref="AK11:AK12" si="11">SUM(AL11:AN11)</f>
        <v>195</v>
      </c>
      <c r="AL11" s="77">
        <v>0</v>
      </c>
      <c r="AM11" s="80">
        <v>195</v>
      </c>
      <c r="AN11" s="77">
        <v>0</v>
      </c>
      <c r="AO11" s="73">
        <f t="shared" ref="AO11:AO12" si="12">SUM(AP11:AR11)</f>
        <v>195</v>
      </c>
      <c r="AP11" s="77">
        <v>0</v>
      </c>
      <c r="AQ11" s="80">
        <v>195</v>
      </c>
      <c r="AR11" s="77">
        <v>0</v>
      </c>
      <c r="AS11" s="73">
        <f t="shared" ref="AS11:AS12" si="13">SUM(AT11:AV11)</f>
        <v>195</v>
      </c>
      <c r="AT11" s="77">
        <v>0</v>
      </c>
      <c r="AU11" s="80">
        <v>195</v>
      </c>
      <c r="AV11" s="77">
        <v>0</v>
      </c>
      <c r="AW11" s="73">
        <f t="shared" ref="AW11:AW12" si="14">SUM(AX11:AZ11)</f>
        <v>195</v>
      </c>
      <c r="AX11" s="77">
        <v>0</v>
      </c>
      <c r="AY11" s="80">
        <v>195</v>
      </c>
      <c r="AZ11" s="77">
        <v>0</v>
      </c>
    </row>
    <row r="12" spans="1:52" s="72" customFormat="1" ht="47.25" customHeight="1" outlineLevel="2" x14ac:dyDescent="0.25">
      <c r="A12" s="79" t="s">
        <v>266</v>
      </c>
      <c r="B12" s="100" t="s">
        <v>269</v>
      </c>
      <c r="C12" s="78" t="s">
        <v>179</v>
      </c>
      <c r="D12" s="74" t="s">
        <v>60</v>
      </c>
      <c r="E12" s="75">
        <f t="shared" si="2"/>
        <v>4901.6000000000004</v>
      </c>
      <c r="F12" s="76">
        <f t="shared" si="3"/>
        <v>0</v>
      </c>
      <c r="G12" s="76">
        <f t="shared" si="3"/>
        <v>4901.6000000000004</v>
      </c>
      <c r="H12" s="76">
        <f t="shared" si="3"/>
        <v>0</v>
      </c>
      <c r="I12" s="73">
        <f t="shared" si="4"/>
        <v>445.6</v>
      </c>
      <c r="J12" s="77">
        <v>0</v>
      </c>
      <c r="K12" s="80">
        <v>445.6</v>
      </c>
      <c r="L12" s="77">
        <v>0</v>
      </c>
      <c r="M12" s="73">
        <f t="shared" si="5"/>
        <v>445.6</v>
      </c>
      <c r="N12" s="77">
        <v>0</v>
      </c>
      <c r="O12" s="80">
        <v>445.6</v>
      </c>
      <c r="P12" s="77">
        <v>0</v>
      </c>
      <c r="Q12" s="73">
        <f t="shared" si="6"/>
        <v>445.6</v>
      </c>
      <c r="R12" s="77">
        <v>0</v>
      </c>
      <c r="S12" s="80">
        <v>445.6</v>
      </c>
      <c r="T12" s="77">
        <v>0</v>
      </c>
      <c r="U12" s="73">
        <f t="shared" si="7"/>
        <v>445.6</v>
      </c>
      <c r="V12" s="77">
        <v>0</v>
      </c>
      <c r="W12" s="80">
        <v>445.6</v>
      </c>
      <c r="X12" s="77">
        <v>0</v>
      </c>
      <c r="Y12" s="73">
        <f t="shared" si="8"/>
        <v>445.6</v>
      </c>
      <c r="Z12" s="77">
        <v>0</v>
      </c>
      <c r="AA12" s="80">
        <v>445.6</v>
      </c>
      <c r="AB12" s="77">
        <v>0</v>
      </c>
      <c r="AC12" s="73">
        <f t="shared" si="9"/>
        <v>445.6</v>
      </c>
      <c r="AD12" s="77">
        <v>0</v>
      </c>
      <c r="AE12" s="80">
        <v>445.6</v>
      </c>
      <c r="AF12" s="77">
        <v>0</v>
      </c>
      <c r="AG12" s="73">
        <f t="shared" si="10"/>
        <v>445.6</v>
      </c>
      <c r="AH12" s="77">
        <v>0</v>
      </c>
      <c r="AI12" s="80">
        <v>445.6</v>
      </c>
      <c r="AJ12" s="77">
        <v>0</v>
      </c>
      <c r="AK12" s="73">
        <f t="shared" si="11"/>
        <v>445.6</v>
      </c>
      <c r="AL12" s="77">
        <v>0</v>
      </c>
      <c r="AM12" s="80">
        <v>445.6</v>
      </c>
      <c r="AN12" s="77">
        <v>0</v>
      </c>
      <c r="AO12" s="73">
        <f t="shared" si="12"/>
        <v>445.6</v>
      </c>
      <c r="AP12" s="77">
        <v>0</v>
      </c>
      <c r="AQ12" s="80">
        <v>445.6</v>
      </c>
      <c r="AR12" s="77">
        <v>0</v>
      </c>
      <c r="AS12" s="73">
        <f t="shared" si="13"/>
        <v>445.6</v>
      </c>
      <c r="AT12" s="77">
        <v>0</v>
      </c>
      <c r="AU12" s="80">
        <v>445.6</v>
      </c>
      <c r="AV12" s="77">
        <v>0</v>
      </c>
      <c r="AW12" s="73">
        <f t="shared" si="14"/>
        <v>445.6</v>
      </c>
      <c r="AX12" s="77">
        <v>0</v>
      </c>
      <c r="AY12" s="80">
        <v>445.6</v>
      </c>
      <c r="AZ12" s="77">
        <v>0</v>
      </c>
    </row>
    <row r="13" spans="1:52" s="72" customFormat="1" ht="47.25" customHeight="1" outlineLevel="2" x14ac:dyDescent="0.25">
      <c r="A13" s="79" t="s">
        <v>279</v>
      </c>
      <c r="B13" s="100" t="s">
        <v>284</v>
      </c>
      <c r="C13" s="78" t="s">
        <v>179</v>
      </c>
      <c r="D13" s="74" t="s">
        <v>281</v>
      </c>
      <c r="E13" s="75">
        <f t="shared" ref="E13:E14" si="15">SUM(F13:H13)</f>
        <v>428</v>
      </c>
      <c r="F13" s="76">
        <f t="shared" ref="F13:F14" si="16">J13+N13+R13+V13+Z13+AD13+AH13+AL13+AP13+AT13+AX13</f>
        <v>0</v>
      </c>
      <c r="G13" s="76">
        <f t="shared" ref="G13:G14" si="17">K13+O13+S13+W13+AA13+AE13+AI13+AM13+AQ13+AU13+AY13</f>
        <v>428</v>
      </c>
      <c r="H13" s="76">
        <f t="shared" ref="H13:H14" si="18">L13+P13+T13+X13+AB13+AF13+AJ13+AN13+AR13+AV13+AZ13</f>
        <v>0</v>
      </c>
      <c r="I13" s="73">
        <f t="shared" ref="I13:I14" si="19">SUM(J13:L13)</f>
        <v>428</v>
      </c>
      <c r="J13" s="77">
        <v>0</v>
      </c>
      <c r="K13" s="80">
        <v>428</v>
      </c>
      <c r="L13" s="77">
        <v>0</v>
      </c>
      <c r="M13" s="73">
        <f t="shared" ref="M13:M14" si="20">SUM(N13:P13)</f>
        <v>0</v>
      </c>
      <c r="N13" s="77">
        <v>0</v>
      </c>
      <c r="O13" s="77">
        <v>0</v>
      </c>
      <c r="P13" s="77">
        <v>0</v>
      </c>
      <c r="Q13" s="73">
        <f t="shared" ref="Q13:Q14" si="21">SUM(R13:T13)</f>
        <v>0</v>
      </c>
      <c r="R13" s="77">
        <v>0</v>
      </c>
      <c r="S13" s="77">
        <v>0</v>
      </c>
      <c r="T13" s="77">
        <v>0</v>
      </c>
      <c r="U13" s="73">
        <f t="shared" ref="U13:U14" si="22">SUM(V13:X13)</f>
        <v>0</v>
      </c>
      <c r="V13" s="77">
        <v>0</v>
      </c>
      <c r="W13" s="77">
        <v>0</v>
      </c>
      <c r="X13" s="77">
        <v>0</v>
      </c>
      <c r="Y13" s="73">
        <f t="shared" ref="Y13:Y14" si="23">SUM(Z13:AB13)</f>
        <v>0</v>
      </c>
      <c r="Z13" s="77">
        <v>0</v>
      </c>
      <c r="AA13" s="77">
        <v>0</v>
      </c>
      <c r="AB13" s="77">
        <v>0</v>
      </c>
      <c r="AC13" s="73">
        <f t="shared" ref="AC13:AC14" si="24">SUM(AD13:AF13)</f>
        <v>0</v>
      </c>
      <c r="AD13" s="77">
        <v>0</v>
      </c>
      <c r="AE13" s="77">
        <v>0</v>
      </c>
      <c r="AF13" s="77">
        <v>0</v>
      </c>
      <c r="AG13" s="73">
        <f t="shared" ref="AG13:AG14" si="25">SUM(AH13:AJ13)</f>
        <v>0</v>
      </c>
      <c r="AH13" s="77">
        <v>0</v>
      </c>
      <c r="AI13" s="77">
        <v>0</v>
      </c>
      <c r="AJ13" s="77">
        <v>0</v>
      </c>
      <c r="AK13" s="73">
        <f t="shared" ref="AK13:AK14" si="26">SUM(AL13:AN13)</f>
        <v>0</v>
      </c>
      <c r="AL13" s="77">
        <v>0</v>
      </c>
      <c r="AM13" s="77">
        <v>0</v>
      </c>
      <c r="AN13" s="77">
        <v>0</v>
      </c>
      <c r="AO13" s="73">
        <f t="shared" ref="AO13:AO14" si="27">SUM(AP13:AR13)</f>
        <v>0</v>
      </c>
      <c r="AP13" s="77">
        <v>0</v>
      </c>
      <c r="AQ13" s="77">
        <v>0</v>
      </c>
      <c r="AR13" s="77">
        <v>0</v>
      </c>
      <c r="AS13" s="73">
        <f t="shared" ref="AS13:AS14" si="28">SUM(AT13:AV13)</f>
        <v>0</v>
      </c>
      <c r="AT13" s="77">
        <v>0</v>
      </c>
      <c r="AU13" s="77">
        <v>0</v>
      </c>
      <c r="AV13" s="77">
        <v>0</v>
      </c>
      <c r="AW13" s="73">
        <f t="shared" ref="AW13:AW14" si="29">SUM(AX13:AZ13)</f>
        <v>0</v>
      </c>
      <c r="AX13" s="77">
        <v>0</v>
      </c>
      <c r="AY13" s="77">
        <v>0</v>
      </c>
      <c r="AZ13" s="77">
        <v>0</v>
      </c>
    </row>
    <row r="14" spans="1:52" s="72" customFormat="1" ht="47.25" customHeight="1" outlineLevel="2" x14ac:dyDescent="0.25">
      <c r="A14" s="79" t="s">
        <v>280</v>
      </c>
      <c r="B14" s="101" t="s">
        <v>283</v>
      </c>
      <c r="C14" s="78" t="s">
        <v>179</v>
      </c>
      <c r="D14" s="74" t="s">
        <v>281</v>
      </c>
      <c r="E14" s="75">
        <f t="shared" si="15"/>
        <v>20.5</v>
      </c>
      <c r="F14" s="76">
        <f t="shared" si="16"/>
        <v>0</v>
      </c>
      <c r="G14" s="76">
        <f t="shared" si="17"/>
        <v>20.5</v>
      </c>
      <c r="H14" s="76">
        <f t="shared" si="18"/>
        <v>0</v>
      </c>
      <c r="I14" s="73">
        <f t="shared" si="19"/>
        <v>20.5</v>
      </c>
      <c r="J14" s="77">
        <v>0</v>
      </c>
      <c r="K14" s="80">
        <v>20.5</v>
      </c>
      <c r="L14" s="77">
        <v>0</v>
      </c>
      <c r="M14" s="73">
        <f t="shared" si="20"/>
        <v>0</v>
      </c>
      <c r="N14" s="77">
        <v>0</v>
      </c>
      <c r="O14" s="77">
        <v>0</v>
      </c>
      <c r="P14" s="77">
        <v>0</v>
      </c>
      <c r="Q14" s="73">
        <f t="shared" si="21"/>
        <v>0</v>
      </c>
      <c r="R14" s="77">
        <v>0</v>
      </c>
      <c r="S14" s="77">
        <v>0</v>
      </c>
      <c r="T14" s="77">
        <v>0</v>
      </c>
      <c r="U14" s="73">
        <f t="shared" si="22"/>
        <v>0</v>
      </c>
      <c r="V14" s="77">
        <v>0</v>
      </c>
      <c r="W14" s="77">
        <v>0</v>
      </c>
      <c r="X14" s="77">
        <v>0</v>
      </c>
      <c r="Y14" s="73">
        <f t="shared" si="23"/>
        <v>0</v>
      </c>
      <c r="Z14" s="77">
        <v>0</v>
      </c>
      <c r="AA14" s="77">
        <v>0</v>
      </c>
      <c r="AB14" s="77">
        <v>0</v>
      </c>
      <c r="AC14" s="73">
        <f t="shared" si="24"/>
        <v>0</v>
      </c>
      <c r="AD14" s="77">
        <v>0</v>
      </c>
      <c r="AE14" s="77">
        <v>0</v>
      </c>
      <c r="AF14" s="77">
        <v>0</v>
      </c>
      <c r="AG14" s="73">
        <f t="shared" si="25"/>
        <v>0</v>
      </c>
      <c r="AH14" s="77">
        <v>0</v>
      </c>
      <c r="AI14" s="77">
        <v>0</v>
      </c>
      <c r="AJ14" s="77">
        <v>0</v>
      </c>
      <c r="AK14" s="73">
        <f t="shared" si="26"/>
        <v>0</v>
      </c>
      <c r="AL14" s="77">
        <v>0</v>
      </c>
      <c r="AM14" s="77">
        <v>0</v>
      </c>
      <c r="AN14" s="77">
        <v>0</v>
      </c>
      <c r="AO14" s="73">
        <f t="shared" si="27"/>
        <v>0</v>
      </c>
      <c r="AP14" s="77">
        <v>0</v>
      </c>
      <c r="AQ14" s="77">
        <v>0</v>
      </c>
      <c r="AR14" s="77">
        <v>0</v>
      </c>
      <c r="AS14" s="73">
        <f t="shared" si="28"/>
        <v>0</v>
      </c>
      <c r="AT14" s="77">
        <v>0</v>
      </c>
      <c r="AU14" s="77">
        <v>0</v>
      </c>
      <c r="AV14" s="77">
        <v>0</v>
      </c>
      <c r="AW14" s="73">
        <f t="shared" si="29"/>
        <v>0</v>
      </c>
      <c r="AX14" s="77">
        <v>0</v>
      </c>
      <c r="AY14" s="77">
        <v>0</v>
      </c>
      <c r="AZ14" s="77">
        <v>0</v>
      </c>
    </row>
    <row r="15" spans="1:52" ht="42.75" customHeight="1" outlineLevel="3" x14ac:dyDescent="0.25">
      <c r="A15" s="88" t="s">
        <v>177</v>
      </c>
      <c r="B15" s="127" t="s">
        <v>277</v>
      </c>
      <c r="C15" s="128"/>
      <c r="D15" s="129"/>
      <c r="E15" s="75">
        <f>E16</f>
        <v>23035.199999999997</v>
      </c>
      <c r="F15" s="75">
        <f t="shared" ref="F15:AZ15" si="30">F16</f>
        <v>0</v>
      </c>
      <c r="G15" s="75">
        <f t="shared" si="30"/>
        <v>23035.199999999997</v>
      </c>
      <c r="H15" s="75">
        <f t="shared" si="30"/>
        <v>0</v>
      </c>
      <c r="I15" s="75">
        <f t="shared" si="30"/>
        <v>2223.1999999999998</v>
      </c>
      <c r="J15" s="75">
        <f t="shared" si="30"/>
        <v>0</v>
      </c>
      <c r="K15" s="75">
        <f t="shared" si="30"/>
        <v>2223.1999999999998</v>
      </c>
      <c r="L15" s="75">
        <f t="shared" si="30"/>
        <v>0</v>
      </c>
      <c r="M15" s="75">
        <f t="shared" si="30"/>
        <v>2081.1999999999998</v>
      </c>
      <c r="N15" s="75">
        <f t="shared" si="30"/>
        <v>0</v>
      </c>
      <c r="O15" s="75">
        <f t="shared" si="30"/>
        <v>2081.1999999999998</v>
      </c>
      <c r="P15" s="75">
        <f t="shared" si="30"/>
        <v>0</v>
      </c>
      <c r="Q15" s="75">
        <f t="shared" si="30"/>
        <v>2081.1999999999998</v>
      </c>
      <c r="R15" s="75">
        <f t="shared" si="30"/>
        <v>0</v>
      </c>
      <c r="S15" s="75">
        <f t="shared" si="30"/>
        <v>2081.1999999999998</v>
      </c>
      <c r="T15" s="75">
        <f t="shared" si="30"/>
        <v>0</v>
      </c>
      <c r="U15" s="75">
        <f t="shared" si="30"/>
        <v>2081.1999999999998</v>
      </c>
      <c r="V15" s="75">
        <f t="shared" si="30"/>
        <v>0</v>
      </c>
      <c r="W15" s="75">
        <f t="shared" si="30"/>
        <v>2081.1999999999998</v>
      </c>
      <c r="X15" s="75">
        <f t="shared" si="30"/>
        <v>0</v>
      </c>
      <c r="Y15" s="75">
        <f t="shared" si="30"/>
        <v>2081.1999999999998</v>
      </c>
      <c r="Z15" s="75">
        <f t="shared" si="30"/>
        <v>0</v>
      </c>
      <c r="AA15" s="75">
        <f t="shared" si="30"/>
        <v>2081.1999999999998</v>
      </c>
      <c r="AB15" s="75">
        <f t="shared" si="30"/>
        <v>0</v>
      </c>
      <c r="AC15" s="75">
        <f t="shared" si="30"/>
        <v>2081.1999999999998</v>
      </c>
      <c r="AD15" s="75">
        <f t="shared" si="30"/>
        <v>0</v>
      </c>
      <c r="AE15" s="75">
        <f t="shared" si="30"/>
        <v>2081.1999999999998</v>
      </c>
      <c r="AF15" s="75">
        <f t="shared" si="30"/>
        <v>0</v>
      </c>
      <c r="AG15" s="75">
        <f t="shared" si="30"/>
        <v>2081.1999999999998</v>
      </c>
      <c r="AH15" s="75">
        <f t="shared" si="30"/>
        <v>0</v>
      </c>
      <c r="AI15" s="75">
        <f t="shared" si="30"/>
        <v>2081.1999999999998</v>
      </c>
      <c r="AJ15" s="75">
        <f t="shared" si="30"/>
        <v>0</v>
      </c>
      <c r="AK15" s="75">
        <f t="shared" si="30"/>
        <v>2081.1999999999998</v>
      </c>
      <c r="AL15" s="75">
        <f t="shared" si="30"/>
        <v>0</v>
      </c>
      <c r="AM15" s="75">
        <f t="shared" si="30"/>
        <v>2081.1999999999998</v>
      </c>
      <c r="AN15" s="75">
        <f t="shared" si="30"/>
        <v>0</v>
      </c>
      <c r="AO15" s="75">
        <f t="shared" si="30"/>
        <v>2081.1999999999998</v>
      </c>
      <c r="AP15" s="75">
        <f t="shared" si="30"/>
        <v>0</v>
      </c>
      <c r="AQ15" s="75">
        <f t="shared" si="30"/>
        <v>2081.1999999999998</v>
      </c>
      <c r="AR15" s="75">
        <f t="shared" si="30"/>
        <v>0</v>
      </c>
      <c r="AS15" s="75">
        <f t="shared" si="30"/>
        <v>2081.1999999999998</v>
      </c>
      <c r="AT15" s="75">
        <f t="shared" si="30"/>
        <v>0</v>
      </c>
      <c r="AU15" s="75">
        <f t="shared" si="30"/>
        <v>2081.1999999999998</v>
      </c>
      <c r="AV15" s="75">
        <f t="shared" si="30"/>
        <v>0</v>
      </c>
      <c r="AW15" s="75">
        <f t="shared" si="30"/>
        <v>2081.1999999999998</v>
      </c>
      <c r="AX15" s="75">
        <f t="shared" si="30"/>
        <v>0</v>
      </c>
      <c r="AY15" s="75">
        <f t="shared" si="30"/>
        <v>2081.1999999999998</v>
      </c>
      <c r="AZ15" s="75">
        <f t="shared" si="30"/>
        <v>0</v>
      </c>
    </row>
    <row r="16" spans="1:52" ht="30.75" customHeight="1" outlineLevel="3" x14ac:dyDescent="0.25">
      <c r="A16" s="88" t="s">
        <v>178</v>
      </c>
      <c r="B16" s="130" t="s">
        <v>276</v>
      </c>
      <c r="C16" s="131"/>
      <c r="D16" s="132"/>
      <c r="E16" s="75">
        <f>SUM(E17:E19)</f>
        <v>23035.199999999997</v>
      </c>
      <c r="F16" s="75">
        <f t="shared" ref="F16:AZ16" si="31">SUM(F17:F19)</f>
        <v>0</v>
      </c>
      <c r="G16" s="75">
        <f t="shared" si="31"/>
        <v>23035.199999999997</v>
      </c>
      <c r="H16" s="75">
        <f t="shared" si="31"/>
        <v>0</v>
      </c>
      <c r="I16" s="75">
        <f t="shared" si="31"/>
        <v>2223.1999999999998</v>
      </c>
      <c r="J16" s="75">
        <f t="shared" si="31"/>
        <v>0</v>
      </c>
      <c r="K16" s="75">
        <f t="shared" si="31"/>
        <v>2223.1999999999998</v>
      </c>
      <c r="L16" s="75">
        <f t="shared" si="31"/>
        <v>0</v>
      </c>
      <c r="M16" s="75">
        <f t="shared" si="31"/>
        <v>2081.1999999999998</v>
      </c>
      <c r="N16" s="75">
        <f t="shared" si="31"/>
        <v>0</v>
      </c>
      <c r="O16" s="75">
        <f t="shared" si="31"/>
        <v>2081.1999999999998</v>
      </c>
      <c r="P16" s="75">
        <f t="shared" si="31"/>
        <v>0</v>
      </c>
      <c r="Q16" s="75">
        <f t="shared" si="31"/>
        <v>2081.1999999999998</v>
      </c>
      <c r="R16" s="75">
        <f t="shared" si="31"/>
        <v>0</v>
      </c>
      <c r="S16" s="75">
        <f t="shared" si="31"/>
        <v>2081.1999999999998</v>
      </c>
      <c r="T16" s="75">
        <f t="shared" si="31"/>
        <v>0</v>
      </c>
      <c r="U16" s="75">
        <f t="shared" si="31"/>
        <v>2081.1999999999998</v>
      </c>
      <c r="V16" s="75">
        <f t="shared" si="31"/>
        <v>0</v>
      </c>
      <c r="W16" s="75">
        <f t="shared" si="31"/>
        <v>2081.1999999999998</v>
      </c>
      <c r="X16" s="75">
        <f t="shared" si="31"/>
        <v>0</v>
      </c>
      <c r="Y16" s="75">
        <f t="shared" si="31"/>
        <v>2081.1999999999998</v>
      </c>
      <c r="Z16" s="75">
        <f t="shared" si="31"/>
        <v>0</v>
      </c>
      <c r="AA16" s="75">
        <f t="shared" si="31"/>
        <v>2081.1999999999998</v>
      </c>
      <c r="AB16" s="75">
        <f t="shared" si="31"/>
        <v>0</v>
      </c>
      <c r="AC16" s="75">
        <f t="shared" si="31"/>
        <v>2081.1999999999998</v>
      </c>
      <c r="AD16" s="75">
        <f t="shared" si="31"/>
        <v>0</v>
      </c>
      <c r="AE16" s="75">
        <f t="shared" si="31"/>
        <v>2081.1999999999998</v>
      </c>
      <c r="AF16" s="75">
        <f t="shared" si="31"/>
        <v>0</v>
      </c>
      <c r="AG16" s="75">
        <f t="shared" si="31"/>
        <v>2081.1999999999998</v>
      </c>
      <c r="AH16" s="75">
        <f t="shared" si="31"/>
        <v>0</v>
      </c>
      <c r="AI16" s="75">
        <f t="shared" si="31"/>
        <v>2081.1999999999998</v>
      </c>
      <c r="AJ16" s="75">
        <f t="shared" si="31"/>
        <v>0</v>
      </c>
      <c r="AK16" s="75">
        <f t="shared" si="31"/>
        <v>2081.1999999999998</v>
      </c>
      <c r="AL16" s="75">
        <f t="shared" si="31"/>
        <v>0</v>
      </c>
      <c r="AM16" s="75">
        <f t="shared" si="31"/>
        <v>2081.1999999999998</v>
      </c>
      <c r="AN16" s="75">
        <f t="shared" si="31"/>
        <v>0</v>
      </c>
      <c r="AO16" s="75">
        <f t="shared" si="31"/>
        <v>2081.1999999999998</v>
      </c>
      <c r="AP16" s="75">
        <f t="shared" si="31"/>
        <v>0</v>
      </c>
      <c r="AQ16" s="75">
        <f t="shared" si="31"/>
        <v>2081.1999999999998</v>
      </c>
      <c r="AR16" s="75">
        <f t="shared" si="31"/>
        <v>0</v>
      </c>
      <c r="AS16" s="75">
        <f t="shared" si="31"/>
        <v>2081.1999999999998</v>
      </c>
      <c r="AT16" s="75">
        <f t="shared" si="31"/>
        <v>0</v>
      </c>
      <c r="AU16" s="75">
        <f t="shared" si="31"/>
        <v>2081.1999999999998</v>
      </c>
      <c r="AV16" s="75">
        <f t="shared" si="31"/>
        <v>0</v>
      </c>
      <c r="AW16" s="75">
        <f t="shared" si="31"/>
        <v>2081.1999999999998</v>
      </c>
      <c r="AX16" s="75">
        <f t="shared" si="31"/>
        <v>0</v>
      </c>
      <c r="AY16" s="75">
        <f t="shared" si="31"/>
        <v>2081.1999999999998</v>
      </c>
      <c r="AZ16" s="75">
        <f t="shared" si="31"/>
        <v>0</v>
      </c>
    </row>
    <row r="17" spans="1:52" ht="50.25" customHeight="1" outlineLevel="3" x14ac:dyDescent="0.25">
      <c r="A17" s="79" t="s">
        <v>189</v>
      </c>
      <c r="B17" s="101" t="s">
        <v>275</v>
      </c>
      <c r="C17" s="78" t="s">
        <v>179</v>
      </c>
      <c r="D17" s="74" t="s">
        <v>60</v>
      </c>
      <c r="E17" s="75">
        <f>SUM(F17:H17)</f>
        <v>7581.1999999999989</v>
      </c>
      <c r="F17" s="76">
        <f t="shared" ref="F17" si="32">J17+N17+R17+V17+Z17+AD17+AH17+AL17+AP17+AT17+AX17</f>
        <v>0</v>
      </c>
      <c r="G17" s="76">
        <f t="shared" ref="G17" si="33">K17+O17+S17+W17+AA17+AE17+AI17+AM17+AQ17+AU17+AY17</f>
        <v>7581.1999999999989</v>
      </c>
      <c r="H17" s="76">
        <f t="shared" ref="H17" si="34">L17+P17+T17+X17+AB17+AF17+AJ17+AN17+AR17+AV17+AZ17</f>
        <v>0</v>
      </c>
      <c r="I17" s="73">
        <f>SUM(J17:L17)</f>
        <v>689.2</v>
      </c>
      <c r="J17" s="77">
        <v>0</v>
      </c>
      <c r="K17" s="81">
        <v>689.2</v>
      </c>
      <c r="L17" s="82">
        <v>0</v>
      </c>
      <c r="M17" s="73">
        <f>SUM(N17:P17)</f>
        <v>689.2</v>
      </c>
      <c r="N17" s="77">
        <v>0</v>
      </c>
      <c r="O17" s="81">
        <v>689.2</v>
      </c>
      <c r="P17" s="82">
        <v>0</v>
      </c>
      <c r="Q17" s="73">
        <f>SUM(R17:T17)</f>
        <v>689.2</v>
      </c>
      <c r="R17" s="77">
        <v>0</v>
      </c>
      <c r="S17" s="81">
        <v>689.2</v>
      </c>
      <c r="T17" s="82">
        <v>0</v>
      </c>
      <c r="U17" s="73">
        <f>SUM(V17:X17)</f>
        <v>689.2</v>
      </c>
      <c r="V17" s="77">
        <v>0</v>
      </c>
      <c r="W17" s="81">
        <v>689.2</v>
      </c>
      <c r="X17" s="82">
        <v>0</v>
      </c>
      <c r="Y17" s="73">
        <f>SUM(Z17:AB17)</f>
        <v>689.2</v>
      </c>
      <c r="Z17" s="77">
        <v>0</v>
      </c>
      <c r="AA17" s="81">
        <v>689.2</v>
      </c>
      <c r="AB17" s="82">
        <v>0</v>
      </c>
      <c r="AC17" s="73">
        <f>SUM(AD17:AF17)</f>
        <v>689.2</v>
      </c>
      <c r="AD17" s="77">
        <v>0</v>
      </c>
      <c r="AE17" s="81">
        <v>689.2</v>
      </c>
      <c r="AF17" s="82">
        <v>0</v>
      </c>
      <c r="AG17" s="73">
        <f>SUM(AH17:AJ17)</f>
        <v>689.2</v>
      </c>
      <c r="AH17" s="77">
        <v>0</v>
      </c>
      <c r="AI17" s="81">
        <v>689.2</v>
      </c>
      <c r="AJ17" s="82">
        <v>0</v>
      </c>
      <c r="AK17" s="73">
        <f>SUM(AL17:AN17)</f>
        <v>689.2</v>
      </c>
      <c r="AL17" s="77">
        <v>0</v>
      </c>
      <c r="AM17" s="81">
        <v>689.2</v>
      </c>
      <c r="AN17" s="82">
        <v>0</v>
      </c>
      <c r="AO17" s="73">
        <f>SUM(AP17:AR17)</f>
        <v>689.2</v>
      </c>
      <c r="AP17" s="77">
        <v>0</v>
      </c>
      <c r="AQ17" s="81">
        <v>689.2</v>
      </c>
      <c r="AR17" s="82">
        <v>0</v>
      </c>
      <c r="AS17" s="73">
        <f>SUM(AT17:AV17)</f>
        <v>689.2</v>
      </c>
      <c r="AT17" s="77">
        <v>0</v>
      </c>
      <c r="AU17" s="81">
        <v>689.2</v>
      </c>
      <c r="AV17" s="82">
        <v>0</v>
      </c>
      <c r="AW17" s="73">
        <f>SUM(AX17:AZ17)</f>
        <v>689.2</v>
      </c>
      <c r="AX17" s="77">
        <v>0</v>
      </c>
      <c r="AY17" s="81">
        <v>689.2</v>
      </c>
      <c r="AZ17" s="82">
        <v>0</v>
      </c>
    </row>
    <row r="18" spans="1:52" ht="56.25" customHeight="1" outlineLevel="3" x14ac:dyDescent="0.25">
      <c r="A18" s="79" t="s">
        <v>267</v>
      </c>
      <c r="B18" s="101" t="s">
        <v>274</v>
      </c>
      <c r="C18" s="78" t="s">
        <v>179</v>
      </c>
      <c r="D18" s="74" t="s">
        <v>60</v>
      </c>
      <c r="E18" s="75">
        <f>SUM(F18:H18)</f>
        <v>15312</v>
      </c>
      <c r="F18" s="76">
        <f t="shared" ref="F18" si="35">J18+N18+R18+V18+Z18+AD18+AH18+AL18+AP18+AT18+AX18</f>
        <v>0</v>
      </c>
      <c r="G18" s="76">
        <f t="shared" ref="G18" si="36">K18+O18+S18+W18+AA18+AE18+AI18+AM18+AQ18+AU18+AY18</f>
        <v>15312</v>
      </c>
      <c r="H18" s="76">
        <f t="shared" ref="H18" si="37">L18+P18+T18+X18+AB18+AF18+AJ18+AN18+AR18+AV18+AZ18</f>
        <v>0</v>
      </c>
      <c r="I18" s="73">
        <f>SUM(J18:L18)</f>
        <v>1392</v>
      </c>
      <c r="J18" s="77">
        <v>0</v>
      </c>
      <c r="K18" s="81">
        <v>1392</v>
      </c>
      <c r="L18" s="82">
        <v>0</v>
      </c>
      <c r="M18" s="73">
        <f>SUM(N18:P18)</f>
        <v>1392</v>
      </c>
      <c r="N18" s="77">
        <v>0</v>
      </c>
      <c r="O18" s="81">
        <v>1392</v>
      </c>
      <c r="P18" s="82">
        <v>0</v>
      </c>
      <c r="Q18" s="73">
        <f>SUM(R18:T18)</f>
        <v>1392</v>
      </c>
      <c r="R18" s="77">
        <v>0</v>
      </c>
      <c r="S18" s="81">
        <v>1392</v>
      </c>
      <c r="T18" s="82">
        <v>0</v>
      </c>
      <c r="U18" s="73">
        <f>SUM(V18:X18)</f>
        <v>1392</v>
      </c>
      <c r="V18" s="77">
        <v>0</v>
      </c>
      <c r="W18" s="81">
        <v>1392</v>
      </c>
      <c r="X18" s="82">
        <v>0</v>
      </c>
      <c r="Y18" s="73">
        <f>SUM(Z18:AB18)</f>
        <v>1392</v>
      </c>
      <c r="Z18" s="77">
        <v>0</v>
      </c>
      <c r="AA18" s="81">
        <v>1392</v>
      </c>
      <c r="AB18" s="82">
        <v>0</v>
      </c>
      <c r="AC18" s="73">
        <f>SUM(AD18:AF18)</f>
        <v>1392</v>
      </c>
      <c r="AD18" s="77">
        <v>0</v>
      </c>
      <c r="AE18" s="81">
        <v>1392</v>
      </c>
      <c r="AF18" s="82">
        <v>0</v>
      </c>
      <c r="AG18" s="73">
        <f>SUM(AH18:AJ18)</f>
        <v>1392</v>
      </c>
      <c r="AH18" s="77">
        <v>0</v>
      </c>
      <c r="AI18" s="81">
        <v>1392</v>
      </c>
      <c r="AJ18" s="82">
        <v>0</v>
      </c>
      <c r="AK18" s="73">
        <f>SUM(AL18:AN18)</f>
        <v>1392</v>
      </c>
      <c r="AL18" s="77">
        <v>0</v>
      </c>
      <c r="AM18" s="81">
        <v>1392</v>
      </c>
      <c r="AN18" s="82">
        <v>0</v>
      </c>
      <c r="AO18" s="73">
        <f>SUM(AP18:AR18)</f>
        <v>1392</v>
      </c>
      <c r="AP18" s="77">
        <v>0</v>
      </c>
      <c r="AQ18" s="81">
        <v>1392</v>
      </c>
      <c r="AR18" s="82">
        <v>0</v>
      </c>
      <c r="AS18" s="73">
        <f>SUM(AT18:AV18)</f>
        <v>1392</v>
      </c>
      <c r="AT18" s="77">
        <v>0</v>
      </c>
      <c r="AU18" s="81">
        <v>1392</v>
      </c>
      <c r="AV18" s="82">
        <v>0</v>
      </c>
      <c r="AW18" s="73">
        <f>SUM(AX18:AZ18)</f>
        <v>1392</v>
      </c>
      <c r="AX18" s="77">
        <v>0</v>
      </c>
      <c r="AY18" s="81">
        <v>1392</v>
      </c>
      <c r="AZ18" s="82">
        <v>0</v>
      </c>
    </row>
    <row r="19" spans="1:52" ht="56.25" customHeight="1" outlineLevel="3" x14ac:dyDescent="0.25">
      <c r="A19" s="79" t="s">
        <v>282</v>
      </c>
      <c r="B19" s="101" t="s">
        <v>283</v>
      </c>
      <c r="C19" s="78" t="s">
        <v>179</v>
      </c>
      <c r="D19" s="74" t="s">
        <v>281</v>
      </c>
      <c r="E19" s="75">
        <f>SUM(F19:H19)</f>
        <v>142</v>
      </c>
      <c r="F19" s="76">
        <f t="shared" ref="F19" si="38">J19+N19+R19+V19+Z19+AD19+AH19+AL19+AP19+AT19+AX19</f>
        <v>0</v>
      </c>
      <c r="G19" s="76">
        <f t="shared" ref="G19" si="39">K19+O19+S19+W19+AA19+AE19+AI19+AM19+AQ19+AU19+AY19</f>
        <v>142</v>
      </c>
      <c r="H19" s="76">
        <f t="shared" ref="H19" si="40">L19+P19+T19+X19+AB19+AF19+AJ19+AN19+AR19+AV19+AZ19</f>
        <v>0</v>
      </c>
      <c r="I19" s="73">
        <f>SUM(J19:L19)</f>
        <v>142</v>
      </c>
      <c r="J19" s="77">
        <v>0</v>
      </c>
      <c r="K19" s="81">
        <v>142</v>
      </c>
      <c r="L19" s="82">
        <v>0</v>
      </c>
      <c r="M19" s="73">
        <f>SUM(N19:P19)</f>
        <v>0</v>
      </c>
      <c r="N19" s="77">
        <v>0</v>
      </c>
      <c r="O19" s="77">
        <v>0</v>
      </c>
      <c r="P19" s="82">
        <v>0</v>
      </c>
      <c r="Q19" s="73">
        <f>SUM(R19:T19)</f>
        <v>0</v>
      </c>
      <c r="R19" s="77">
        <v>0</v>
      </c>
      <c r="S19" s="77">
        <v>0</v>
      </c>
      <c r="T19" s="82">
        <v>0</v>
      </c>
      <c r="U19" s="73">
        <f>SUM(V19:X19)</f>
        <v>0</v>
      </c>
      <c r="V19" s="77">
        <v>0</v>
      </c>
      <c r="W19" s="77">
        <v>0</v>
      </c>
      <c r="X19" s="82">
        <v>0</v>
      </c>
      <c r="Y19" s="73">
        <f>SUM(Z19:AB19)</f>
        <v>0</v>
      </c>
      <c r="Z19" s="77">
        <v>0</v>
      </c>
      <c r="AA19" s="77">
        <v>0</v>
      </c>
      <c r="AB19" s="82">
        <v>0</v>
      </c>
      <c r="AC19" s="73">
        <f>SUM(AD19:AF19)</f>
        <v>0</v>
      </c>
      <c r="AD19" s="77">
        <v>0</v>
      </c>
      <c r="AE19" s="77">
        <v>0</v>
      </c>
      <c r="AF19" s="82">
        <v>0</v>
      </c>
      <c r="AG19" s="73">
        <f>SUM(AH19:AJ19)</f>
        <v>0</v>
      </c>
      <c r="AH19" s="77">
        <v>0</v>
      </c>
      <c r="AI19" s="77">
        <v>0</v>
      </c>
      <c r="AJ19" s="82">
        <v>0</v>
      </c>
      <c r="AK19" s="73">
        <f>SUM(AL19:AN19)</f>
        <v>0</v>
      </c>
      <c r="AL19" s="77">
        <v>0</v>
      </c>
      <c r="AM19" s="77">
        <v>0</v>
      </c>
      <c r="AN19" s="82">
        <v>0</v>
      </c>
      <c r="AO19" s="73">
        <f>SUM(AP19:AR19)</f>
        <v>0</v>
      </c>
      <c r="AP19" s="77">
        <v>0</v>
      </c>
      <c r="AQ19" s="77">
        <v>0</v>
      </c>
      <c r="AR19" s="82">
        <v>0</v>
      </c>
      <c r="AS19" s="73">
        <f>SUM(AT19:AV19)</f>
        <v>0</v>
      </c>
      <c r="AT19" s="77">
        <v>0</v>
      </c>
      <c r="AU19" s="77">
        <v>0</v>
      </c>
      <c r="AV19" s="82">
        <v>0</v>
      </c>
      <c r="AW19" s="73">
        <f>SUM(AX19:AZ19)</f>
        <v>0</v>
      </c>
      <c r="AX19" s="77">
        <v>0</v>
      </c>
      <c r="AY19" s="77">
        <v>0</v>
      </c>
      <c r="AZ19" s="82">
        <v>0</v>
      </c>
    </row>
  </sheetData>
  <autoFilter ref="A4:H7">
    <filterColumn colId="4" showButton="0"/>
    <filterColumn colId="5" showButton="0"/>
    <filterColumn colId="6" showButton="0"/>
  </autoFilter>
  <dataConsolidate/>
  <mergeCells count="36">
    <mergeCell ref="B15:D15"/>
    <mergeCell ref="B16:D16"/>
    <mergeCell ref="AS5:AV5"/>
    <mergeCell ref="AS6:AS7"/>
    <mergeCell ref="AC6:AC7"/>
    <mergeCell ref="AC5:AF5"/>
    <mergeCell ref="Y5:AB5"/>
    <mergeCell ref="M5:P5"/>
    <mergeCell ref="M6:M7"/>
    <mergeCell ref="Q5:T5"/>
    <mergeCell ref="Q6:Q7"/>
    <mergeCell ref="U5:X5"/>
    <mergeCell ref="U6:U7"/>
    <mergeCell ref="Y6:Y7"/>
    <mergeCell ref="B10:D10"/>
    <mergeCell ref="B9:D9"/>
    <mergeCell ref="AW5:AZ5"/>
    <mergeCell ref="AW6:AW7"/>
    <mergeCell ref="AV1:AZ1"/>
    <mergeCell ref="AG5:AJ5"/>
    <mergeCell ref="AG6:AG7"/>
    <mergeCell ref="AK5:AN5"/>
    <mergeCell ref="AK6:AK7"/>
    <mergeCell ref="AO5:AR5"/>
    <mergeCell ref="AO6:AO7"/>
    <mergeCell ref="A4:A7"/>
    <mergeCell ref="B4:B7"/>
    <mergeCell ref="C4:C7"/>
    <mergeCell ref="D4:D7"/>
    <mergeCell ref="E4:H5"/>
    <mergeCell ref="F6:H6"/>
    <mergeCell ref="I4:K4"/>
    <mergeCell ref="I5:L5"/>
    <mergeCell ref="I6:I7"/>
    <mergeCell ref="E6:E7"/>
    <mergeCell ref="E2:AA2"/>
  </mergeCells>
  <printOptions horizontalCentered="1"/>
  <pageMargins left="0.19685039370078741" right="0" top="0" bottom="0" header="0.31496062992125984" footer="0.31496062992125984"/>
  <pageSetup paperSize="9" scale="25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topLeftCell="A2" zoomScaleNormal="100" zoomScaleSheetLayoutView="100" workbookViewId="0">
      <selection activeCell="F8" sqref="F8"/>
    </sheetView>
  </sheetViews>
  <sheetFormatPr defaultRowHeight="15" x14ac:dyDescent="0.25"/>
  <cols>
    <col min="1" max="1" width="8.42578125" customWidth="1"/>
    <col min="2" max="2" width="79.5703125" customWidth="1"/>
    <col min="3" max="4" width="12.7109375" customWidth="1"/>
    <col min="5" max="5" width="18.140625" customWidth="1"/>
    <col min="6" max="6" width="26" customWidth="1"/>
    <col min="7" max="7" width="28.7109375" customWidth="1"/>
    <col min="8" max="8" width="28.85546875" customWidth="1"/>
    <col min="9" max="9" width="81.5703125" customWidth="1"/>
    <col min="10" max="10" width="33.7109375" customWidth="1"/>
    <col min="11" max="11" width="20.85546875" customWidth="1"/>
  </cols>
  <sheetData>
    <row r="1" spans="1:11" ht="18.75" customHeight="1" x14ac:dyDescent="0.3">
      <c r="A1" s="134" t="s">
        <v>190</v>
      </c>
      <c r="B1" s="135"/>
      <c r="C1" s="135"/>
      <c r="D1" s="135"/>
      <c r="E1" s="135"/>
      <c r="F1" s="135"/>
      <c r="G1" s="135"/>
      <c r="H1" s="135"/>
      <c r="I1" s="135"/>
      <c r="J1" s="135"/>
    </row>
    <row r="2" spans="1:11" ht="75" x14ac:dyDescent="0.3">
      <c r="A2" s="91" t="s">
        <v>191</v>
      </c>
      <c r="B2" s="91" t="s">
        <v>192</v>
      </c>
      <c r="C2" s="136" t="s">
        <v>193</v>
      </c>
      <c r="D2" s="136"/>
      <c r="E2" s="91" t="s">
        <v>194</v>
      </c>
      <c r="F2" s="91" t="s">
        <v>195</v>
      </c>
      <c r="G2" s="91" t="s">
        <v>196</v>
      </c>
      <c r="H2" s="91" t="s">
        <v>197</v>
      </c>
      <c r="I2" s="91" t="s">
        <v>198</v>
      </c>
      <c r="J2" s="91" t="s">
        <v>199</v>
      </c>
      <c r="K2" s="92" t="s">
        <v>200</v>
      </c>
    </row>
    <row r="3" spans="1:11" s="5" customFormat="1" ht="37.5" x14ac:dyDescent="0.25">
      <c r="A3" s="93">
        <v>1</v>
      </c>
      <c r="B3" s="94" t="s">
        <v>201</v>
      </c>
      <c r="C3" s="94" t="s">
        <v>202</v>
      </c>
      <c r="D3" s="94" t="s">
        <v>203</v>
      </c>
      <c r="E3" s="94" t="s">
        <v>204</v>
      </c>
      <c r="F3" s="93" t="s">
        <v>205</v>
      </c>
      <c r="G3" s="93" t="s">
        <v>206</v>
      </c>
      <c r="H3" s="94" t="s">
        <v>207</v>
      </c>
      <c r="I3" s="94" t="s">
        <v>208</v>
      </c>
      <c r="J3" s="93" t="s">
        <v>209</v>
      </c>
      <c r="K3" s="95">
        <v>99460.67</v>
      </c>
    </row>
    <row r="4" spans="1:11" s="5" customFormat="1" ht="56.25" x14ac:dyDescent="0.25">
      <c r="A4" s="93">
        <v>2</v>
      </c>
      <c r="B4" s="96" t="s">
        <v>210</v>
      </c>
      <c r="C4" s="93" t="s">
        <v>211</v>
      </c>
      <c r="D4" s="93" t="s">
        <v>212</v>
      </c>
      <c r="E4" s="93" t="s">
        <v>213</v>
      </c>
      <c r="F4" s="93" t="s">
        <v>214</v>
      </c>
      <c r="G4" s="93" t="s">
        <v>215</v>
      </c>
      <c r="H4" s="94" t="s">
        <v>207</v>
      </c>
      <c r="I4" s="96" t="s">
        <v>216</v>
      </c>
      <c r="J4" s="93" t="s">
        <v>217</v>
      </c>
      <c r="K4" s="95">
        <v>99460.67</v>
      </c>
    </row>
    <row r="5" spans="1:11" s="5" customFormat="1" ht="56.25" x14ac:dyDescent="0.25">
      <c r="A5" s="93">
        <v>3</v>
      </c>
      <c r="B5" s="96" t="s">
        <v>218</v>
      </c>
      <c r="C5" s="93" t="s">
        <v>211</v>
      </c>
      <c r="D5" s="93" t="s">
        <v>212</v>
      </c>
      <c r="E5" s="93" t="s">
        <v>213</v>
      </c>
      <c r="F5" s="93" t="s">
        <v>214</v>
      </c>
      <c r="G5" s="93" t="s">
        <v>215</v>
      </c>
      <c r="H5" s="94" t="s">
        <v>207</v>
      </c>
      <c r="I5" s="96" t="s">
        <v>216</v>
      </c>
      <c r="J5" s="93" t="s">
        <v>217</v>
      </c>
      <c r="K5" s="95">
        <v>99460.67</v>
      </c>
    </row>
    <row r="6" spans="1:11" s="5" customFormat="1" ht="37.5" x14ac:dyDescent="0.25">
      <c r="A6" s="93">
        <v>4</v>
      </c>
      <c r="B6" s="97" t="s">
        <v>219</v>
      </c>
      <c r="C6" s="93" t="s">
        <v>202</v>
      </c>
      <c r="D6" s="93" t="s">
        <v>203</v>
      </c>
      <c r="E6" s="93" t="s">
        <v>220</v>
      </c>
      <c r="F6" s="93" t="s">
        <v>221</v>
      </c>
      <c r="G6" s="93" t="s">
        <v>222</v>
      </c>
      <c r="H6" s="94" t="s">
        <v>207</v>
      </c>
      <c r="I6" s="96" t="s">
        <v>223</v>
      </c>
      <c r="J6" s="93" t="s">
        <v>217</v>
      </c>
      <c r="K6" s="95">
        <v>99460.67</v>
      </c>
    </row>
    <row r="7" spans="1:11" s="5" customFormat="1" ht="37.5" x14ac:dyDescent="0.25">
      <c r="A7" s="93">
        <v>5</v>
      </c>
      <c r="B7" s="97" t="s">
        <v>224</v>
      </c>
      <c r="C7" s="93" t="s">
        <v>225</v>
      </c>
      <c r="D7" s="93" t="s">
        <v>226</v>
      </c>
      <c r="E7" s="93" t="s">
        <v>227</v>
      </c>
      <c r="F7" s="93" t="s">
        <v>228</v>
      </c>
      <c r="G7" s="93" t="s">
        <v>222</v>
      </c>
      <c r="H7" s="94" t="s">
        <v>207</v>
      </c>
      <c r="I7" s="96" t="s">
        <v>223</v>
      </c>
      <c r="J7" s="93" t="s">
        <v>217</v>
      </c>
      <c r="K7" s="95">
        <v>99460.67</v>
      </c>
    </row>
    <row r="8" spans="1:11" s="5" customFormat="1" ht="37.5" x14ac:dyDescent="0.25">
      <c r="A8" s="93">
        <v>6</v>
      </c>
      <c r="B8" s="97" t="s">
        <v>229</v>
      </c>
      <c r="C8" s="93" t="s">
        <v>225</v>
      </c>
      <c r="D8" s="93" t="s">
        <v>226</v>
      </c>
      <c r="E8" s="93" t="s">
        <v>230</v>
      </c>
      <c r="F8" s="93" t="s">
        <v>228</v>
      </c>
      <c r="G8" s="93" t="s">
        <v>222</v>
      </c>
      <c r="H8" s="94" t="s">
        <v>207</v>
      </c>
      <c r="I8" s="96" t="s">
        <v>223</v>
      </c>
      <c r="J8" s="93" t="s">
        <v>217</v>
      </c>
      <c r="K8" s="95">
        <v>99460.67</v>
      </c>
    </row>
    <row r="9" spans="1:11" s="5" customFormat="1" ht="37.5" x14ac:dyDescent="0.25">
      <c r="A9" s="93">
        <v>7</v>
      </c>
      <c r="B9" s="97" t="s">
        <v>231</v>
      </c>
      <c r="C9" s="93" t="s">
        <v>232</v>
      </c>
      <c r="D9" s="93" t="s">
        <v>233</v>
      </c>
      <c r="E9" s="93" t="s">
        <v>234</v>
      </c>
      <c r="F9" s="93" t="s">
        <v>235</v>
      </c>
      <c r="G9" s="93" t="s">
        <v>236</v>
      </c>
      <c r="H9" s="94" t="s">
        <v>207</v>
      </c>
      <c r="I9" s="96" t="s">
        <v>223</v>
      </c>
      <c r="J9" s="93" t="s">
        <v>217</v>
      </c>
      <c r="K9" s="95">
        <v>99460.67</v>
      </c>
    </row>
    <row r="10" spans="1:11" s="5" customFormat="1" ht="37.5" x14ac:dyDescent="0.25">
      <c r="A10" s="93">
        <v>8</v>
      </c>
      <c r="B10" s="97" t="s">
        <v>237</v>
      </c>
      <c r="C10" s="93" t="s">
        <v>225</v>
      </c>
      <c r="D10" s="93" t="s">
        <v>226</v>
      </c>
      <c r="E10" s="93" t="s">
        <v>238</v>
      </c>
      <c r="F10" s="93" t="s">
        <v>235</v>
      </c>
      <c r="G10" s="93" t="s">
        <v>236</v>
      </c>
      <c r="H10" s="94" t="s">
        <v>207</v>
      </c>
      <c r="I10" s="96" t="s">
        <v>223</v>
      </c>
      <c r="J10" s="93" t="s">
        <v>217</v>
      </c>
      <c r="K10" s="95">
        <v>99460.67</v>
      </c>
    </row>
    <row r="11" spans="1:11" s="5" customFormat="1" ht="37.5" x14ac:dyDescent="0.25">
      <c r="A11" s="93">
        <v>9</v>
      </c>
      <c r="B11" s="97" t="s">
        <v>239</v>
      </c>
      <c r="C11" s="93" t="s">
        <v>225</v>
      </c>
      <c r="D11" s="93" t="s">
        <v>226</v>
      </c>
      <c r="E11" s="93" t="s">
        <v>230</v>
      </c>
      <c r="F11" s="93" t="s">
        <v>235</v>
      </c>
      <c r="G11" s="93" t="s">
        <v>236</v>
      </c>
      <c r="H11" s="94" t="s">
        <v>207</v>
      </c>
      <c r="I11" s="96" t="s">
        <v>223</v>
      </c>
      <c r="J11" s="93" t="s">
        <v>217</v>
      </c>
      <c r="K11" s="95">
        <v>99460.67</v>
      </c>
    </row>
    <row r="12" spans="1:11" s="5" customFormat="1" ht="37.5" x14ac:dyDescent="0.25">
      <c r="A12" s="93">
        <v>10</v>
      </c>
      <c r="B12" s="97" t="s">
        <v>240</v>
      </c>
      <c r="C12" s="93" t="s">
        <v>225</v>
      </c>
      <c r="D12" s="93" t="s">
        <v>226</v>
      </c>
      <c r="E12" s="93" t="s">
        <v>238</v>
      </c>
      <c r="F12" s="93" t="s">
        <v>235</v>
      </c>
      <c r="G12" s="93" t="s">
        <v>236</v>
      </c>
      <c r="H12" s="94" t="s">
        <v>207</v>
      </c>
      <c r="I12" s="96" t="s">
        <v>223</v>
      </c>
      <c r="J12" s="93" t="s">
        <v>217</v>
      </c>
      <c r="K12" s="95">
        <v>99460.67</v>
      </c>
    </row>
    <row r="13" spans="1:11" s="5" customFormat="1" ht="37.5" x14ac:dyDescent="0.25">
      <c r="A13" s="93">
        <v>11</v>
      </c>
      <c r="B13" s="97" t="s">
        <v>241</v>
      </c>
      <c r="C13" s="93" t="s">
        <v>225</v>
      </c>
      <c r="D13" s="93" t="s">
        <v>226</v>
      </c>
      <c r="E13" s="93" t="s">
        <v>234</v>
      </c>
      <c r="F13" s="93" t="s">
        <v>235</v>
      </c>
      <c r="G13" s="93" t="s">
        <v>236</v>
      </c>
      <c r="H13" s="94" t="s">
        <v>207</v>
      </c>
      <c r="I13" s="96" t="s">
        <v>223</v>
      </c>
      <c r="J13" s="93" t="s">
        <v>217</v>
      </c>
      <c r="K13" s="95">
        <v>99460.67</v>
      </c>
    </row>
    <row r="14" spans="1:11" s="5" customFormat="1" ht="56.25" x14ac:dyDescent="0.25">
      <c r="A14" s="93">
        <v>12</v>
      </c>
      <c r="B14" s="97" t="s">
        <v>242</v>
      </c>
      <c r="C14" s="93" t="s">
        <v>243</v>
      </c>
      <c r="D14" s="93" t="s">
        <v>244</v>
      </c>
      <c r="E14" s="93" t="s">
        <v>220</v>
      </c>
      <c r="F14" s="93" t="s">
        <v>235</v>
      </c>
      <c r="G14" s="93" t="s">
        <v>236</v>
      </c>
      <c r="H14" s="94" t="s">
        <v>207</v>
      </c>
      <c r="I14" s="96" t="s">
        <v>223</v>
      </c>
      <c r="J14" s="93" t="s">
        <v>217</v>
      </c>
      <c r="K14" s="95">
        <v>99460.67</v>
      </c>
    </row>
    <row r="15" spans="1:11" s="5" customFormat="1" ht="56.25" x14ac:dyDescent="0.25">
      <c r="A15" s="93">
        <v>13</v>
      </c>
      <c r="B15" s="97" t="s">
        <v>245</v>
      </c>
      <c r="C15" s="93" t="s">
        <v>243</v>
      </c>
      <c r="D15" s="93" t="s">
        <v>244</v>
      </c>
      <c r="E15" s="93" t="s">
        <v>246</v>
      </c>
      <c r="F15" s="93" t="s">
        <v>235</v>
      </c>
      <c r="G15" s="93" t="s">
        <v>236</v>
      </c>
      <c r="H15" s="94" t="s">
        <v>207</v>
      </c>
      <c r="I15" s="96" t="s">
        <v>223</v>
      </c>
      <c r="J15" s="93" t="s">
        <v>217</v>
      </c>
      <c r="K15" s="95">
        <v>99460.67</v>
      </c>
    </row>
    <row r="16" spans="1:11" s="5" customFormat="1" ht="56.25" x14ac:dyDescent="0.25">
      <c r="A16" s="93">
        <v>14</v>
      </c>
      <c r="B16" s="97" t="s">
        <v>247</v>
      </c>
      <c r="C16" s="93" t="s">
        <v>243</v>
      </c>
      <c r="D16" s="93" t="s">
        <v>244</v>
      </c>
      <c r="E16" s="93" t="s">
        <v>246</v>
      </c>
      <c r="F16" s="93" t="s">
        <v>235</v>
      </c>
      <c r="G16" s="93" t="s">
        <v>236</v>
      </c>
      <c r="H16" s="94" t="s">
        <v>207</v>
      </c>
      <c r="I16" s="96" t="s">
        <v>223</v>
      </c>
      <c r="J16" s="93" t="s">
        <v>217</v>
      </c>
      <c r="K16" s="95">
        <v>99460.67</v>
      </c>
    </row>
    <row r="17" spans="1:11" s="5" customFormat="1" ht="56.25" x14ac:dyDescent="0.25">
      <c r="A17" s="93">
        <v>15</v>
      </c>
      <c r="B17" s="97" t="s">
        <v>248</v>
      </c>
      <c r="C17" s="93" t="s">
        <v>249</v>
      </c>
      <c r="D17" s="93" t="s">
        <v>250</v>
      </c>
      <c r="E17" s="93" t="s">
        <v>213</v>
      </c>
      <c r="F17" s="93" t="s">
        <v>205</v>
      </c>
      <c r="G17" s="93" t="s">
        <v>251</v>
      </c>
      <c r="H17" s="94" t="s">
        <v>207</v>
      </c>
      <c r="I17" s="96" t="s">
        <v>223</v>
      </c>
      <c r="J17" s="93" t="s">
        <v>217</v>
      </c>
      <c r="K17" s="95">
        <v>99460.67</v>
      </c>
    </row>
    <row r="18" spans="1:11" s="5" customFormat="1" ht="37.5" x14ac:dyDescent="0.25">
      <c r="A18" s="93">
        <v>16</v>
      </c>
      <c r="B18" s="97" t="s">
        <v>252</v>
      </c>
      <c r="C18" s="93" t="s">
        <v>232</v>
      </c>
      <c r="D18" s="93" t="s">
        <v>253</v>
      </c>
      <c r="E18" s="93" t="s">
        <v>254</v>
      </c>
      <c r="F18" s="93" t="s">
        <v>255</v>
      </c>
      <c r="G18" s="93" t="s">
        <v>256</v>
      </c>
      <c r="H18" s="94" t="s">
        <v>207</v>
      </c>
      <c r="I18" s="96" t="s">
        <v>223</v>
      </c>
      <c r="J18" s="93" t="s">
        <v>217</v>
      </c>
      <c r="K18" s="95">
        <v>99460.67</v>
      </c>
    </row>
    <row r="19" spans="1:11" s="5" customFormat="1" ht="37.5" x14ac:dyDescent="0.25">
      <c r="A19" s="93">
        <v>17</v>
      </c>
      <c r="B19" s="97" t="s">
        <v>257</v>
      </c>
      <c r="C19" s="93" t="s">
        <v>202</v>
      </c>
      <c r="D19" s="93" t="s">
        <v>203</v>
      </c>
      <c r="E19" s="93" t="s">
        <v>213</v>
      </c>
      <c r="F19" s="93" t="s">
        <v>255</v>
      </c>
      <c r="G19" s="93" t="s">
        <v>256</v>
      </c>
      <c r="H19" s="94" t="s">
        <v>207</v>
      </c>
      <c r="I19" s="96" t="s">
        <v>258</v>
      </c>
      <c r="J19" s="93" t="s">
        <v>217</v>
      </c>
      <c r="K19" s="95">
        <v>99460.67</v>
      </c>
    </row>
    <row r="20" spans="1:11" ht="18.75" x14ac:dyDescent="0.3">
      <c r="A20" s="137" t="s">
        <v>259</v>
      </c>
      <c r="B20" s="138"/>
      <c r="C20" s="138"/>
      <c r="D20" s="138"/>
      <c r="E20" s="138"/>
      <c r="F20" s="138"/>
      <c r="G20" s="138"/>
      <c r="H20" s="138"/>
      <c r="I20" s="138"/>
      <c r="J20" s="139"/>
      <c r="K20" s="98">
        <f>SUM(K3:K19)</f>
        <v>1690831.3899999997</v>
      </c>
    </row>
    <row r="22" spans="1:11" x14ac:dyDescent="0.25">
      <c r="F22" t="s">
        <v>260</v>
      </c>
    </row>
    <row r="24" spans="1:11" x14ac:dyDescent="0.25">
      <c r="F24" t="s">
        <v>261</v>
      </c>
    </row>
  </sheetData>
  <mergeCells count="3">
    <mergeCell ref="A1:J1"/>
    <mergeCell ref="C2:D2"/>
    <mergeCell ref="A20:J20"/>
  </mergeCells>
  <pageMargins left="0.7" right="0.7" top="0.75" bottom="0.75" header="0.3" footer="0.3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64" t="s">
        <v>71</v>
      </c>
      <c r="P1" s="164"/>
      <c r="Q1" s="164"/>
      <c r="R1" s="164"/>
      <c r="S1" s="164"/>
      <c r="T1" s="164"/>
    </row>
    <row r="4" spans="1:24" ht="72.75" customHeight="1" x14ac:dyDescent="0.25">
      <c r="A4" s="13" t="s">
        <v>2</v>
      </c>
      <c r="B4" s="14" t="s">
        <v>72</v>
      </c>
      <c r="C4" s="13" t="s">
        <v>4</v>
      </c>
      <c r="D4" s="14" t="s">
        <v>73</v>
      </c>
      <c r="E4" s="14" t="s">
        <v>74</v>
      </c>
      <c r="F4" s="15" t="s">
        <v>75</v>
      </c>
      <c r="G4" s="15" t="s">
        <v>76</v>
      </c>
      <c r="H4" s="15" t="s">
        <v>77</v>
      </c>
      <c r="I4" s="15" t="s">
        <v>78</v>
      </c>
      <c r="J4" s="15"/>
      <c r="K4" s="15" t="s">
        <v>79</v>
      </c>
      <c r="L4" s="16"/>
      <c r="M4" s="16">
        <v>2019</v>
      </c>
      <c r="N4" s="16" t="s">
        <v>80</v>
      </c>
      <c r="O4" s="16" t="s">
        <v>78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140" t="s">
        <v>81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32</v>
      </c>
      <c r="B7" s="140"/>
      <c r="C7" s="25" t="s">
        <v>60</v>
      </c>
      <c r="D7" s="140" t="s">
        <v>82</v>
      </c>
      <c r="E7" s="26" t="s">
        <v>83</v>
      </c>
      <c r="F7" s="16" t="s">
        <v>84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33</v>
      </c>
      <c r="B8" s="140"/>
      <c r="C8" s="25" t="s">
        <v>6</v>
      </c>
      <c r="D8" s="140"/>
      <c r="E8" s="26" t="s">
        <v>85</v>
      </c>
      <c r="F8" s="16" t="s">
        <v>84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34</v>
      </c>
      <c r="B9" s="140"/>
      <c r="C9" s="25" t="s">
        <v>62</v>
      </c>
      <c r="D9" s="140"/>
      <c r="E9" s="26" t="s">
        <v>86</v>
      </c>
      <c r="F9" s="16" t="s">
        <v>84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140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35</v>
      </c>
      <c r="B11" s="140"/>
      <c r="C11" s="25" t="s">
        <v>60</v>
      </c>
      <c r="D11" s="140" t="s">
        <v>87</v>
      </c>
      <c r="E11" s="140" t="s">
        <v>88</v>
      </c>
      <c r="F11" s="146" t="s">
        <v>84</v>
      </c>
      <c r="G11" s="146">
        <f>(M11+M12+M13+M14)/M10*100</f>
        <v>100</v>
      </c>
      <c r="H11" s="150">
        <v>100</v>
      </c>
      <c r="I11" s="150">
        <v>100</v>
      </c>
      <c r="J11" s="31"/>
      <c r="K11" s="150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36</v>
      </c>
      <c r="B12" s="140"/>
      <c r="C12" s="25" t="s">
        <v>6</v>
      </c>
      <c r="D12" s="140"/>
      <c r="E12" s="140"/>
      <c r="F12" s="146"/>
      <c r="G12" s="146"/>
      <c r="H12" s="165"/>
      <c r="I12" s="165"/>
      <c r="J12" s="32"/>
      <c r="K12" s="165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37</v>
      </c>
      <c r="B13" s="140"/>
      <c r="C13" s="25" t="s">
        <v>62</v>
      </c>
      <c r="D13" s="140"/>
      <c r="E13" s="140"/>
      <c r="F13" s="146"/>
      <c r="G13" s="146"/>
      <c r="H13" s="165"/>
      <c r="I13" s="165"/>
      <c r="J13" s="32"/>
      <c r="K13" s="165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38</v>
      </c>
      <c r="B14" s="140"/>
      <c r="C14" s="25" t="s">
        <v>61</v>
      </c>
      <c r="D14" s="140"/>
      <c r="E14" s="140"/>
      <c r="F14" s="146"/>
      <c r="G14" s="146"/>
      <c r="H14" s="151"/>
      <c r="I14" s="151"/>
      <c r="J14" s="33"/>
      <c r="K14" s="151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140"/>
      <c r="C15" s="21" t="s">
        <v>89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39</v>
      </c>
      <c r="B16" s="140"/>
      <c r="C16" s="25" t="s">
        <v>60</v>
      </c>
      <c r="D16" s="143" t="s">
        <v>90</v>
      </c>
      <c r="E16" s="140" t="s">
        <v>91</v>
      </c>
      <c r="F16" s="140"/>
      <c r="G16" s="159">
        <f>M15/50*100</f>
        <v>30</v>
      </c>
      <c r="H16" s="159">
        <f>N15/43*100</f>
        <v>39.534883720930232</v>
      </c>
      <c r="I16" s="159">
        <f>O15/43*100</f>
        <v>34.883720930232556</v>
      </c>
      <c r="J16" s="34"/>
      <c r="K16" s="159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40" t="s">
        <v>92</v>
      </c>
      <c r="V16" s="140"/>
      <c r="W16" s="140"/>
      <c r="X16" s="140"/>
    </row>
    <row r="17" spans="1:25" ht="27" customHeight="1" outlineLevel="3" x14ac:dyDescent="0.25">
      <c r="A17" s="24" t="s">
        <v>40</v>
      </c>
      <c r="B17" s="140"/>
      <c r="C17" s="25" t="s">
        <v>6</v>
      </c>
      <c r="D17" s="144"/>
      <c r="E17" s="140"/>
      <c r="F17" s="146"/>
      <c r="G17" s="160"/>
      <c r="H17" s="160"/>
      <c r="I17" s="160"/>
      <c r="J17" s="35"/>
      <c r="K17" s="160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40"/>
      <c r="V17" s="140"/>
      <c r="W17" s="140"/>
      <c r="X17" s="140"/>
    </row>
    <row r="18" spans="1:25" ht="40.5" customHeight="1" outlineLevel="3" x14ac:dyDescent="0.25">
      <c r="A18" s="24" t="s">
        <v>41</v>
      </c>
      <c r="B18" s="140"/>
      <c r="C18" s="25" t="s">
        <v>62</v>
      </c>
      <c r="D18" s="144"/>
      <c r="E18" s="140"/>
      <c r="F18" s="146"/>
      <c r="G18" s="160"/>
      <c r="H18" s="160"/>
      <c r="I18" s="160"/>
      <c r="J18" s="35"/>
      <c r="K18" s="160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40"/>
      <c r="V18" s="140"/>
      <c r="W18" s="140"/>
      <c r="X18" s="140"/>
    </row>
    <row r="19" spans="1:25" ht="27.75" customHeight="1" outlineLevel="3" x14ac:dyDescent="0.25">
      <c r="A19" s="24" t="s">
        <v>42</v>
      </c>
      <c r="B19" s="140"/>
      <c r="C19" s="36" t="s">
        <v>61</v>
      </c>
      <c r="D19" s="144"/>
      <c r="E19" s="140"/>
      <c r="F19" s="146"/>
      <c r="G19" s="161"/>
      <c r="H19" s="161"/>
      <c r="I19" s="161"/>
      <c r="J19" s="37"/>
      <c r="K19" s="161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40"/>
      <c r="V19" s="140"/>
      <c r="W19" s="140"/>
      <c r="X19" s="140"/>
    </row>
    <row r="20" spans="1:25" ht="147.75" customHeight="1" outlineLevel="3" x14ac:dyDescent="0.25">
      <c r="A20" s="24"/>
      <c r="B20" s="140"/>
      <c r="C20" s="38"/>
      <c r="D20" s="145"/>
      <c r="E20" s="39" t="s">
        <v>93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62" t="s">
        <v>94</v>
      </c>
      <c r="V20" s="163"/>
      <c r="W20" s="163"/>
      <c r="X20" s="163"/>
    </row>
    <row r="21" spans="1:25" ht="22.5" customHeight="1" outlineLevel="3" x14ac:dyDescent="0.25">
      <c r="A21" s="24" t="s">
        <v>39</v>
      </c>
      <c r="B21" s="140"/>
      <c r="C21" s="25" t="s">
        <v>60</v>
      </c>
      <c r="D21" s="40"/>
      <c r="E21" s="140" t="s">
        <v>91</v>
      </c>
      <c r="F21" s="140"/>
      <c r="G21" s="159">
        <f>M20/50*100</f>
        <v>2</v>
      </c>
      <c r="H21" s="159">
        <f>N20/43*100</f>
        <v>2.3255813953488373</v>
      </c>
      <c r="I21" s="34"/>
      <c r="J21" s="34"/>
      <c r="K21" s="159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40" t="s">
        <v>92</v>
      </c>
      <c r="V21" s="140"/>
      <c r="W21" s="140"/>
      <c r="X21" s="140"/>
    </row>
    <row r="22" spans="1:25" ht="27" customHeight="1" outlineLevel="3" x14ac:dyDescent="0.25">
      <c r="A22" s="24" t="s">
        <v>40</v>
      </c>
      <c r="B22" s="140"/>
      <c r="C22" s="25" t="s">
        <v>6</v>
      </c>
      <c r="D22" s="40"/>
      <c r="E22" s="140"/>
      <c r="F22" s="146"/>
      <c r="G22" s="160"/>
      <c r="H22" s="160"/>
      <c r="I22" s="35"/>
      <c r="J22" s="35"/>
      <c r="K22" s="160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40"/>
      <c r="V22" s="140"/>
      <c r="W22" s="140"/>
      <c r="X22" s="140"/>
    </row>
    <row r="23" spans="1:25" ht="40.5" customHeight="1" outlineLevel="3" x14ac:dyDescent="0.25">
      <c r="A23" s="24" t="s">
        <v>41</v>
      </c>
      <c r="B23" s="140"/>
      <c r="C23" s="25" t="s">
        <v>62</v>
      </c>
      <c r="D23" s="40"/>
      <c r="E23" s="140"/>
      <c r="F23" s="146"/>
      <c r="G23" s="160"/>
      <c r="H23" s="160"/>
      <c r="I23" s="35"/>
      <c r="J23" s="35"/>
      <c r="K23" s="160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40"/>
      <c r="V23" s="140"/>
      <c r="W23" s="140"/>
      <c r="X23" s="140"/>
    </row>
    <row r="24" spans="1:25" ht="27.75" customHeight="1" outlineLevel="3" x14ac:dyDescent="0.25">
      <c r="A24" s="24" t="s">
        <v>42</v>
      </c>
      <c r="B24" s="140"/>
      <c r="C24" s="36" t="s">
        <v>61</v>
      </c>
      <c r="D24" s="40"/>
      <c r="E24" s="140"/>
      <c r="F24" s="146"/>
      <c r="G24" s="161"/>
      <c r="H24" s="161"/>
      <c r="I24" s="37"/>
      <c r="J24" s="37"/>
      <c r="K24" s="161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40"/>
      <c r="V24" s="140"/>
      <c r="W24" s="140"/>
      <c r="X24" s="140"/>
    </row>
    <row r="25" spans="1:25" s="41" customFormat="1" ht="47.25" customHeight="1" outlineLevel="2" x14ac:dyDescent="0.25">
      <c r="A25" s="18" t="s">
        <v>53</v>
      </c>
      <c r="B25" s="140"/>
      <c r="C25" s="21" t="s">
        <v>95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55</v>
      </c>
      <c r="B26" s="140"/>
      <c r="C26" s="42" t="s">
        <v>59</v>
      </c>
      <c r="D26" s="140" t="s">
        <v>96</v>
      </c>
      <c r="E26" s="158" t="s">
        <v>97</v>
      </c>
      <c r="F26" s="146" t="s">
        <v>84</v>
      </c>
      <c r="G26" s="146">
        <v>100</v>
      </c>
      <c r="H26" s="150">
        <v>100</v>
      </c>
      <c r="I26" s="31"/>
      <c r="J26" s="31"/>
      <c r="K26" s="150">
        <v>100</v>
      </c>
      <c r="L26" s="146"/>
      <c r="M26" s="146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56</v>
      </c>
      <c r="B27" s="140"/>
      <c r="C27" s="25" t="s">
        <v>54</v>
      </c>
      <c r="D27" s="140"/>
      <c r="E27" s="158"/>
      <c r="F27" s="146"/>
      <c r="G27" s="146"/>
      <c r="H27" s="151"/>
      <c r="I27" s="33"/>
      <c r="J27" s="33"/>
      <c r="K27" s="151"/>
      <c r="L27" s="146"/>
      <c r="M27" s="146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57</v>
      </c>
      <c r="B28" s="140"/>
      <c r="C28" s="25" t="s">
        <v>58</v>
      </c>
      <c r="D28" s="26" t="s">
        <v>98</v>
      </c>
      <c r="E28" s="26" t="s">
        <v>99</v>
      </c>
      <c r="F28" s="16" t="s">
        <v>100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54" t="s">
        <v>101</v>
      </c>
      <c r="V28" s="155"/>
      <c r="W28" s="155"/>
      <c r="X28" s="155"/>
    </row>
    <row r="29" spans="1:25" s="20" customFormat="1" ht="47.25" customHeight="1" outlineLevel="1" x14ac:dyDescent="0.25">
      <c r="A29" s="43">
        <v>2</v>
      </c>
      <c r="B29" s="143" t="s">
        <v>102</v>
      </c>
      <c r="C29" s="44" t="s">
        <v>31</v>
      </c>
      <c r="D29" s="143" t="s">
        <v>103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44"/>
      <c r="C30" s="46" t="s">
        <v>158</v>
      </c>
      <c r="D30" s="144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44"/>
      <c r="C31" s="46" t="s">
        <v>159</v>
      </c>
      <c r="D31" s="144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56" t="s">
        <v>165</v>
      </c>
      <c r="V31" s="157"/>
      <c r="W31" s="157"/>
      <c r="X31" s="157"/>
    </row>
    <row r="32" spans="1:25" s="45" customFormat="1" ht="60.75" thickBot="1" x14ac:dyDescent="0.3">
      <c r="B32" s="144"/>
      <c r="C32" s="46" t="s">
        <v>160</v>
      </c>
      <c r="D32" s="144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56" t="s">
        <v>163</v>
      </c>
      <c r="V32" s="157"/>
      <c r="W32" s="157"/>
      <c r="X32" s="157"/>
      <c r="Y32" s="45" t="s">
        <v>164</v>
      </c>
    </row>
    <row r="33" spans="1:27" ht="45" outlineLevel="3" x14ac:dyDescent="0.25">
      <c r="A33" s="24" t="s">
        <v>43</v>
      </c>
      <c r="B33" s="144"/>
      <c r="C33" s="25" t="s">
        <v>104</v>
      </c>
      <c r="D33" s="144"/>
      <c r="E33" s="50" t="s">
        <v>105</v>
      </c>
      <c r="F33" s="16" t="s">
        <v>106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54" t="s">
        <v>107</v>
      </c>
      <c r="V33" s="155"/>
      <c r="W33" s="155"/>
      <c r="X33" s="155"/>
    </row>
    <row r="34" spans="1:27" ht="60" outlineLevel="3" x14ac:dyDescent="0.25">
      <c r="A34" s="24" t="s">
        <v>44</v>
      </c>
      <c r="B34" s="144"/>
      <c r="C34" s="25" t="s">
        <v>16</v>
      </c>
      <c r="D34" s="144"/>
      <c r="E34" s="50" t="s">
        <v>108</v>
      </c>
      <c r="F34" s="16" t="s">
        <v>109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110</v>
      </c>
      <c r="B35" s="144"/>
      <c r="C35" s="25" t="s">
        <v>111</v>
      </c>
      <c r="D35" s="144"/>
      <c r="E35" s="143" t="s">
        <v>112</v>
      </c>
      <c r="F35" s="150" t="s">
        <v>113</v>
      </c>
      <c r="G35" s="150">
        <v>6</v>
      </c>
      <c r="H35" s="150">
        <v>1</v>
      </c>
      <c r="I35" s="31"/>
      <c r="J35" s="31"/>
      <c r="K35" s="150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52" t="s">
        <v>114</v>
      </c>
      <c r="V35" s="153"/>
      <c r="W35" s="153"/>
      <c r="X35" s="153"/>
      <c r="Y35" s="153" t="s">
        <v>168</v>
      </c>
      <c r="Z35" s="153"/>
      <c r="AA35" s="153"/>
    </row>
    <row r="36" spans="1:27" ht="60" outlineLevel="3" x14ac:dyDescent="0.25">
      <c r="A36" s="24"/>
      <c r="B36" s="145"/>
      <c r="C36" s="25" t="s">
        <v>115</v>
      </c>
      <c r="D36" s="145"/>
      <c r="E36" s="145"/>
      <c r="F36" s="151"/>
      <c r="G36" s="151"/>
      <c r="H36" s="151"/>
      <c r="I36" s="33"/>
      <c r="J36" s="33"/>
      <c r="K36" s="151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40" t="s">
        <v>116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45</v>
      </c>
      <c r="B38" s="140"/>
      <c r="C38" s="2" t="s">
        <v>7</v>
      </c>
      <c r="D38" s="26" t="s">
        <v>117</v>
      </c>
      <c r="E38" s="52" t="s">
        <v>118</v>
      </c>
      <c r="F38" s="16" t="s">
        <v>84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46</v>
      </c>
      <c r="B39" s="140"/>
      <c r="C39" s="2" t="s">
        <v>8</v>
      </c>
      <c r="D39" s="26" t="s">
        <v>119</v>
      </c>
      <c r="E39" s="52" t="s">
        <v>120</v>
      </c>
      <c r="F39" s="16" t="s">
        <v>121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40" t="s">
        <v>122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47</v>
      </c>
      <c r="B41" s="140"/>
      <c r="C41" s="147" t="s">
        <v>9</v>
      </c>
      <c r="D41" s="148" t="s">
        <v>123</v>
      </c>
      <c r="E41" s="52" t="s">
        <v>124</v>
      </c>
      <c r="F41" s="16" t="s">
        <v>125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40"/>
      <c r="C42" s="147"/>
      <c r="D42" s="148"/>
      <c r="E42" s="52" t="s">
        <v>126</v>
      </c>
      <c r="F42" s="16" t="s">
        <v>125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48</v>
      </c>
      <c r="B43" s="140"/>
      <c r="C43" s="2" t="s">
        <v>10</v>
      </c>
      <c r="D43" s="149" t="s">
        <v>127</v>
      </c>
      <c r="E43" s="52" t="s">
        <v>128</v>
      </c>
      <c r="F43" s="16" t="s">
        <v>125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49</v>
      </c>
      <c r="B44" s="140"/>
      <c r="C44" s="147" t="s">
        <v>68</v>
      </c>
      <c r="D44" s="149"/>
      <c r="E44" s="53" t="s">
        <v>129</v>
      </c>
      <c r="F44" s="16" t="s">
        <v>125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40"/>
      <c r="C45" s="147"/>
      <c r="D45" s="149"/>
      <c r="E45" s="54" t="s">
        <v>130</v>
      </c>
      <c r="F45" s="16" t="s">
        <v>125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50" t="s">
        <v>50</v>
      </c>
      <c r="B46" s="140"/>
      <c r="C46" s="147" t="s">
        <v>69</v>
      </c>
      <c r="D46" s="149"/>
      <c r="E46" s="39" t="s">
        <v>131</v>
      </c>
      <c r="F46" s="16" t="s">
        <v>132</v>
      </c>
      <c r="G46" s="16" t="s">
        <v>133</v>
      </c>
      <c r="H46" s="16" t="s">
        <v>133</v>
      </c>
      <c r="I46" s="16"/>
      <c r="J46" s="16"/>
      <c r="K46" s="16" t="s">
        <v>133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51"/>
      <c r="B47" s="140"/>
      <c r="C47" s="147"/>
      <c r="D47" s="149"/>
      <c r="E47" s="39" t="s">
        <v>134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43" t="s">
        <v>135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144"/>
      <c r="C49" s="2" t="s">
        <v>63</v>
      </c>
      <c r="D49" s="143" t="s">
        <v>136</v>
      </c>
      <c r="E49" s="140" t="s">
        <v>137</v>
      </c>
      <c r="F49" s="146" t="s">
        <v>138</v>
      </c>
      <c r="G49" s="146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144"/>
      <c r="C50" s="2" t="s">
        <v>64</v>
      </c>
      <c r="D50" s="144"/>
      <c r="E50" s="140"/>
      <c r="F50" s="146"/>
      <c r="G50" s="146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144"/>
      <c r="C51" s="2" t="s">
        <v>65</v>
      </c>
      <c r="D51" s="144"/>
      <c r="E51" s="140"/>
      <c r="F51" s="146"/>
      <c r="G51" s="146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144"/>
      <c r="C52" s="2" t="s">
        <v>66</v>
      </c>
      <c r="D52" s="144"/>
      <c r="E52" s="140"/>
      <c r="F52" s="146"/>
      <c r="G52" s="146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144"/>
      <c r="C53" s="2" t="s">
        <v>67</v>
      </c>
      <c r="D53" s="145"/>
      <c r="E53" s="140"/>
      <c r="F53" s="146"/>
      <c r="G53" s="146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44"/>
      <c r="C54" s="3" t="s">
        <v>139</v>
      </c>
      <c r="D54" s="143" t="s">
        <v>139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44"/>
      <c r="C55" s="1" t="s">
        <v>140</v>
      </c>
      <c r="D55" s="144"/>
      <c r="E55" s="39" t="s">
        <v>141</v>
      </c>
      <c r="F55" s="24" t="s">
        <v>142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45"/>
      <c r="C56" s="1" t="s">
        <v>143</v>
      </c>
      <c r="D56" s="145"/>
      <c r="E56" s="39" t="s">
        <v>144</v>
      </c>
      <c r="F56" s="24" t="s">
        <v>142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166</v>
      </c>
      <c r="V56" s="57" t="s">
        <v>167</v>
      </c>
    </row>
    <row r="57" spans="1:22" s="20" customFormat="1" ht="64.5" customHeight="1" outlineLevel="1" x14ac:dyDescent="0.25">
      <c r="A57" s="18">
        <v>6</v>
      </c>
      <c r="B57" s="140" t="s">
        <v>145</v>
      </c>
      <c r="C57" s="51" t="s">
        <v>146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41" t="s">
        <v>28</v>
      </c>
      <c r="B58" s="140"/>
      <c r="C58" s="142" t="s">
        <v>147</v>
      </c>
      <c r="D58" s="140" t="s">
        <v>148</v>
      </c>
      <c r="E58" s="39" t="s">
        <v>149</v>
      </c>
      <c r="F58" s="26" t="s">
        <v>150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41"/>
      <c r="B59" s="140"/>
      <c r="C59" s="142"/>
      <c r="D59" s="140"/>
      <c r="E59" s="39" t="s">
        <v>151</v>
      </c>
      <c r="F59" s="26" t="s">
        <v>152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29</v>
      </c>
      <c r="B60" s="140"/>
      <c r="C60" s="58" t="s">
        <v>51</v>
      </c>
      <c r="D60" s="26" t="s">
        <v>153</v>
      </c>
      <c r="E60" s="39" t="s">
        <v>154</v>
      </c>
      <c r="F60" s="26" t="s">
        <v>84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30</v>
      </c>
      <c r="B61" s="140"/>
      <c r="C61" s="58" t="s">
        <v>52</v>
      </c>
      <c r="D61" s="26" t="s">
        <v>155</v>
      </c>
      <c r="E61" s="39" t="s">
        <v>156</v>
      </c>
      <c r="F61" s="26" t="s">
        <v>157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 1</vt:lpstr>
      <vt:lpstr>Приложение 2 -ТЭО</vt:lpstr>
      <vt:lpstr>мероприятия</vt:lpstr>
      <vt:lpstr>расчет</vt:lpstr>
      <vt:lpstr>'Приложение 2 -ТЭО'!Заголовки_для_печати</vt:lpstr>
      <vt:lpstr>расчет!Заголовки_для_печати</vt:lpstr>
      <vt:lpstr>'Приложение 1'!Область_печати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2024-10-30T12:49:30Z</dcterms:modified>
</cp:coreProperties>
</file>