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2\июль 22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1'!$A$1:$O$18</definedName>
    <definedName name="_xlnm.Print_Area" localSheetId="1">'Приложение 2-ТЭО'!$A$1:$BL$143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08" i="1" l="1"/>
  <c r="BC108" i="1"/>
  <c r="AX108" i="1"/>
  <c r="AS108" i="1"/>
  <c r="AN108" i="1"/>
  <c r="AI108" i="1"/>
  <c r="AD108" i="1"/>
  <c r="Y108" i="1"/>
  <c r="T108" i="1"/>
  <c r="E108" i="1" s="1"/>
  <c r="O108" i="1"/>
  <c r="J108" i="1"/>
  <c r="I108" i="1"/>
  <c r="H108" i="1"/>
  <c r="G108" i="1"/>
  <c r="F108" i="1"/>
  <c r="G9" i="2"/>
  <c r="BH107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E107" i="1" l="1"/>
  <c r="G6" i="2" l="1"/>
  <c r="G5" i="2"/>
  <c r="AB33" i="1"/>
  <c r="BH31" i="1" l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H30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BH29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E31" i="1"/>
  <c r="E30" i="1"/>
  <c r="H6" i="2"/>
  <c r="H5" i="2"/>
  <c r="G12" i="2"/>
  <c r="K120" i="1"/>
  <c r="L120" i="1"/>
  <c r="N120" i="1"/>
  <c r="P120" i="1"/>
  <c r="Q120" i="1"/>
  <c r="R120" i="1"/>
  <c r="S120" i="1"/>
  <c r="U120" i="1"/>
  <c r="V120" i="1"/>
  <c r="W120" i="1"/>
  <c r="X120" i="1"/>
  <c r="Z120" i="1"/>
  <c r="AA120" i="1"/>
  <c r="AB120" i="1"/>
  <c r="AC120" i="1"/>
  <c r="AE120" i="1"/>
  <c r="AF120" i="1"/>
  <c r="AG120" i="1"/>
  <c r="AH120" i="1"/>
  <c r="AJ120" i="1"/>
  <c r="AK120" i="1"/>
  <c r="AL120" i="1"/>
  <c r="AM120" i="1"/>
  <c r="AO120" i="1"/>
  <c r="AP120" i="1"/>
  <c r="AQ120" i="1"/>
  <c r="AR120" i="1"/>
  <c r="AT120" i="1"/>
  <c r="AU120" i="1"/>
  <c r="AV120" i="1"/>
  <c r="AW120" i="1"/>
  <c r="AY120" i="1"/>
  <c r="AZ120" i="1"/>
  <c r="BA120" i="1"/>
  <c r="BB120" i="1"/>
  <c r="BD120" i="1"/>
  <c r="BE120" i="1"/>
  <c r="BF120" i="1"/>
  <c r="BG120" i="1"/>
  <c r="BI120" i="1"/>
  <c r="BJ120" i="1"/>
  <c r="BK120" i="1"/>
  <c r="BL120" i="1"/>
  <c r="BH124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E124" i="1" l="1"/>
  <c r="W14" i="1" l="1"/>
  <c r="BH106" i="1" l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H105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E105" i="1" l="1"/>
  <c r="E106" i="1"/>
  <c r="BH104" i="1" l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W33" i="1"/>
  <c r="E104" i="1" l="1"/>
  <c r="BH123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E123" i="1" l="1"/>
  <c r="Y32" i="1"/>
  <c r="BH98" i="1" l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K139" i="1"/>
  <c r="L139" i="1"/>
  <c r="M139" i="1"/>
  <c r="N139" i="1"/>
  <c r="P139" i="1"/>
  <c r="Q139" i="1"/>
  <c r="R139" i="1"/>
  <c r="S139" i="1"/>
  <c r="U139" i="1"/>
  <c r="V139" i="1"/>
  <c r="W139" i="1"/>
  <c r="X139" i="1"/>
  <c r="Z139" i="1"/>
  <c r="AA139" i="1"/>
  <c r="AB139" i="1"/>
  <c r="AC139" i="1"/>
  <c r="AE139" i="1"/>
  <c r="AF139" i="1"/>
  <c r="AG139" i="1"/>
  <c r="AH139" i="1"/>
  <c r="AJ139" i="1"/>
  <c r="AK139" i="1"/>
  <c r="AL139" i="1"/>
  <c r="AM139" i="1"/>
  <c r="AO139" i="1"/>
  <c r="AP139" i="1"/>
  <c r="AQ139" i="1"/>
  <c r="AR139" i="1"/>
  <c r="AT139" i="1"/>
  <c r="AU139" i="1"/>
  <c r="AV139" i="1"/>
  <c r="AW139" i="1"/>
  <c r="AY139" i="1"/>
  <c r="AZ139" i="1"/>
  <c r="BA139" i="1"/>
  <c r="BB139" i="1"/>
  <c r="BD139" i="1"/>
  <c r="BE139" i="1"/>
  <c r="BF139" i="1"/>
  <c r="BG139" i="1"/>
  <c r="BI139" i="1"/>
  <c r="BJ139" i="1"/>
  <c r="BK139" i="1"/>
  <c r="BL139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H142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E142" i="1" l="1"/>
  <c r="E143" i="1"/>
  <c r="E98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W83" i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H92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H91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K125" i="1"/>
  <c r="L125" i="1"/>
  <c r="N125" i="1"/>
  <c r="P125" i="1"/>
  <c r="Q125" i="1"/>
  <c r="R125" i="1"/>
  <c r="S125" i="1"/>
  <c r="U125" i="1"/>
  <c r="V125" i="1"/>
  <c r="W125" i="1"/>
  <c r="X125" i="1"/>
  <c r="Z125" i="1"/>
  <c r="AA125" i="1"/>
  <c r="AB125" i="1"/>
  <c r="AC125" i="1"/>
  <c r="AE125" i="1"/>
  <c r="AF125" i="1"/>
  <c r="AG125" i="1"/>
  <c r="AH125" i="1"/>
  <c r="AJ125" i="1"/>
  <c r="AK125" i="1"/>
  <c r="AL125" i="1"/>
  <c r="AM125" i="1"/>
  <c r="AO125" i="1"/>
  <c r="AP125" i="1"/>
  <c r="AQ125" i="1"/>
  <c r="AR125" i="1"/>
  <c r="AT125" i="1"/>
  <c r="AU125" i="1"/>
  <c r="AV125" i="1"/>
  <c r="AW125" i="1"/>
  <c r="AY125" i="1"/>
  <c r="AZ125" i="1"/>
  <c r="BA125" i="1"/>
  <c r="BB125" i="1"/>
  <c r="BD125" i="1"/>
  <c r="BE125" i="1"/>
  <c r="BF125" i="1"/>
  <c r="BG125" i="1"/>
  <c r="BI125" i="1"/>
  <c r="BJ125" i="1"/>
  <c r="BK125" i="1"/>
  <c r="BL125" i="1"/>
  <c r="E92" i="1" l="1"/>
  <c r="E103" i="1"/>
  <c r="E101" i="1"/>
  <c r="E90" i="1"/>
  <c r="E94" i="1"/>
  <c r="E100" i="1"/>
  <c r="E102" i="1"/>
  <c r="E96" i="1"/>
  <c r="E99" i="1"/>
  <c r="E97" i="1"/>
  <c r="E95" i="1"/>
  <c r="E93" i="1"/>
  <c r="E91" i="1"/>
  <c r="BH136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BH135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BH134" i="1"/>
  <c r="BC134" i="1"/>
  <c r="AX134" i="1"/>
  <c r="AS134" i="1"/>
  <c r="AN134" i="1"/>
  <c r="AI134" i="1"/>
  <c r="AD134" i="1"/>
  <c r="Y134" i="1"/>
  <c r="T134" i="1"/>
  <c r="E134" i="1" s="1"/>
  <c r="O134" i="1"/>
  <c r="J134" i="1"/>
  <c r="I134" i="1"/>
  <c r="H134" i="1"/>
  <c r="G134" i="1"/>
  <c r="F134" i="1"/>
  <c r="BH133" i="1"/>
  <c r="BC133" i="1"/>
  <c r="AX133" i="1"/>
  <c r="AS133" i="1"/>
  <c r="AN133" i="1"/>
  <c r="AI133" i="1"/>
  <c r="AD133" i="1"/>
  <c r="Y133" i="1"/>
  <c r="T133" i="1"/>
  <c r="O133" i="1"/>
  <c r="E133" i="1" s="1"/>
  <c r="J133" i="1"/>
  <c r="I133" i="1"/>
  <c r="H133" i="1"/>
  <c r="G133" i="1"/>
  <c r="F133" i="1"/>
  <c r="E135" i="1" l="1"/>
  <c r="E136" i="1"/>
  <c r="T32" i="1"/>
  <c r="BH32" i="1"/>
  <c r="BC32" i="1"/>
  <c r="AX32" i="1"/>
  <c r="AS32" i="1"/>
  <c r="AN32" i="1"/>
  <c r="AI32" i="1"/>
  <c r="AD32" i="1"/>
  <c r="O32" i="1"/>
  <c r="J32" i="1"/>
  <c r="I32" i="1"/>
  <c r="H32" i="1"/>
  <c r="G32" i="1"/>
  <c r="F32" i="1"/>
  <c r="BH28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E32" i="1"/>
  <c r="F33" i="1"/>
  <c r="G33" i="1"/>
  <c r="I33" i="1"/>
  <c r="H33" i="1"/>
  <c r="F5" i="2"/>
  <c r="W35" i="1"/>
  <c r="R17" i="1"/>
  <c r="BH27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H89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H132" i="1"/>
  <c r="BC132" i="1"/>
  <c r="AX132" i="1"/>
  <c r="AS132" i="1"/>
  <c r="AN132" i="1"/>
  <c r="AI132" i="1"/>
  <c r="AD132" i="1"/>
  <c r="Y132" i="1"/>
  <c r="T132" i="1"/>
  <c r="E132" i="1" s="1"/>
  <c r="O132" i="1"/>
  <c r="J132" i="1"/>
  <c r="I132" i="1"/>
  <c r="H132" i="1"/>
  <c r="G132" i="1"/>
  <c r="F132" i="1"/>
  <c r="BH88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E27" i="1" l="1"/>
  <c r="E89" i="1"/>
  <c r="E88" i="1"/>
  <c r="BH87" i="1"/>
  <c r="BC87" i="1"/>
  <c r="AX87" i="1"/>
  <c r="AS87" i="1"/>
  <c r="AN87" i="1"/>
  <c r="AI87" i="1"/>
  <c r="AD87" i="1"/>
  <c r="Y87" i="1"/>
  <c r="T87" i="1"/>
  <c r="E87" i="1" s="1"/>
  <c r="O87" i="1"/>
  <c r="J87" i="1"/>
  <c r="I87" i="1"/>
  <c r="H87" i="1"/>
  <c r="G87" i="1"/>
  <c r="F87" i="1"/>
  <c r="BH8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H8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H83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H26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H25" i="1"/>
  <c r="BC25" i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25" i="1" l="1"/>
  <c r="E86" i="1"/>
  <c r="E26" i="1"/>
  <c r="E83" i="1"/>
  <c r="E85" i="1"/>
  <c r="E84" i="1"/>
  <c r="R72" i="1"/>
  <c r="R71" i="1"/>
  <c r="R50" i="1" l="1"/>
  <c r="R119" i="1" l="1"/>
  <c r="R57" i="1"/>
  <c r="R56" i="1"/>
  <c r="R69" i="1"/>
  <c r="R52" i="1"/>
  <c r="R53" i="1"/>
  <c r="R48" i="1"/>
  <c r="BH24" i="1" l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R49" i="1"/>
  <c r="E24" i="1" l="1"/>
  <c r="R16" i="1"/>
  <c r="O17" i="1"/>
  <c r="F17" i="1"/>
  <c r="G17" i="1"/>
  <c r="I17" i="1"/>
  <c r="J17" i="1"/>
  <c r="T17" i="1"/>
  <c r="Y17" i="1"/>
  <c r="AD17" i="1"/>
  <c r="AI17" i="1"/>
  <c r="AN17" i="1"/>
  <c r="AS17" i="1"/>
  <c r="AX17" i="1"/>
  <c r="BC17" i="1"/>
  <c r="BH17" i="1"/>
  <c r="BH131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H81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T109" i="1"/>
  <c r="BH80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H79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17" i="1" l="1"/>
  <c r="H17" i="1"/>
  <c r="E80" i="1"/>
  <c r="E79" i="1"/>
  <c r="E82" i="1"/>
  <c r="E131" i="1"/>
  <c r="E81" i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H77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BH76" i="1"/>
  <c r="BC76" i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BH75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H51" i="1"/>
  <c r="BC51" i="1"/>
  <c r="AX51" i="1"/>
  <c r="AS51" i="1"/>
  <c r="AN51" i="1"/>
  <c r="AI51" i="1"/>
  <c r="AD51" i="1"/>
  <c r="Y51" i="1"/>
  <c r="BH74" i="1"/>
  <c r="BC74" i="1"/>
  <c r="AX74" i="1"/>
  <c r="AS74" i="1"/>
  <c r="AN74" i="1"/>
  <c r="AI74" i="1"/>
  <c r="AD74" i="1"/>
  <c r="Y74" i="1"/>
  <c r="T74" i="1"/>
  <c r="BH73" i="1"/>
  <c r="BC73" i="1"/>
  <c r="AX73" i="1"/>
  <c r="AS73" i="1"/>
  <c r="AN73" i="1"/>
  <c r="AI73" i="1"/>
  <c r="AD73" i="1"/>
  <c r="Y73" i="1"/>
  <c r="T73" i="1"/>
  <c r="BH72" i="1"/>
  <c r="BC72" i="1"/>
  <c r="AX72" i="1"/>
  <c r="AS72" i="1"/>
  <c r="AN72" i="1"/>
  <c r="AI72" i="1"/>
  <c r="AD72" i="1"/>
  <c r="Y72" i="1"/>
  <c r="T72" i="1"/>
  <c r="BH71" i="1"/>
  <c r="BC71" i="1"/>
  <c r="AX71" i="1"/>
  <c r="AS71" i="1"/>
  <c r="AN71" i="1"/>
  <c r="AI71" i="1"/>
  <c r="AD71" i="1"/>
  <c r="Y71" i="1"/>
  <c r="T71" i="1"/>
  <c r="BH70" i="1"/>
  <c r="BC70" i="1"/>
  <c r="AX70" i="1"/>
  <c r="AS70" i="1"/>
  <c r="AN70" i="1"/>
  <c r="AI70" i="1"/>
  <c r="AD70" i="1"/>
  <c r="Y70" i="1"/>
  <c r="T70" i="1"/>
  <c r="BH69" i="1"/>
  <c r="BC69" i="1"/>
  <c r="AX69" i="1"/>
  <c r="AS69" i="1"/>
  <c r="AN69" i="1"/>
  <c r="AI69" i="1"/>
  <c r="AD69" i="1"/>
  <c r="Y69" i="1"/>
  <c r="T69" i="1"/>
  <c r="BH68" i="1"/>
  <c r="BC68" i="1"/>
  <c r="AX68" i="1"/>
  <c r="AS68" i="1"/>
  <c r="AN68" i="1"/>
  <c r="AI68" i="1"/>
  <c r="AD68" i="1"/>
  <c r="Y68" i="1"/>
  <c r="T68" i="1"/>
  <c r="BH67" i="1"/>
  <c r="BC67" i="1"/>
  <c r="AX67" i="1"/>
  <c r="AS67" i="1"/>
  <c r="AN67" i="1"/>
  <c r="AI67" i="1"/>
  <c r="AD67" i="1"/>
  <c r="Y67" i="1"/>
  <c r="T67" i="1"/>
  <c r="BH66" i="1"/>
  <c r="BC66" i="1"/>
  <c r="AX66" i="1"/>
  <c r="AS66" i="1"/>
  <c r="AN66" i="1"/>
  <c r="AI66" i="1"/>
  <c r="AD66" i="1"/>
  <c r="Y66" i="1"/>
  <c r="T66" i="1"/>
  <c r="BH65" i="1"/>
  <c r="BC65" i="1"/>
  <c r="AX65" i="1"/>
  <c r="AS65" i="1"/>
  <c r="AN65" i="1"/>
  <c r="AI65" i="1"/>
  <c r="AD65" i="1"/>
  <c r="Y65" i="1"/>
  <c r="T65" i="1"/>
  <c r="BH64" i="1"/>
  <c r="BC64" i="1"/>
  <c r="AX64" i="1"/>
  <c r="AS64" i="1"/>
  <c r="AN64" i="1"/>
  <c r="AI64" i="1"/>
  <c r="AD64" i="1"/>
  <c r="Y64" i="1"/>
  <c r="T64" i="1"/>
  <c r="BH63" i="1"/>
  <c r="BC63" i="1"/>
  <c r="AX63" i="1"/>
  <c r="AS63" i="1"/>
  <c r="AN63" i="1"/>
  <c r="AI63" i="1"/>
  <c r="AD63" i="1"/>
  <c r="Y63" i="1"/>
  <c r="T63" i="1"/>
  <c r="BH62" i="1"/>
  <c r="BC62" i="1"/>
  <c r="AX62" i="1"/>
  <c r="AS62" i="1"/>
  <c r="AN62" i="1"/>
  <c r="AI62" i="1"/>
  <c r="AD62" i="1"/>
  <c r="Y62" i="1"/>
  <c r="T62" i="1"/>
  <c r="BH61" i="1"/>
  <c r="BC61" i="1"/>
  <c r="AX61" i="1"/>
  <c r="AS61" i="1"/>
  <c r="AN61" i="1"/>
  <c r="AI61" i="1"/>
  <c r="AD61" i="1"/>
  <c r="Y61" i="1"/>
  <c r="T61" i="1"/>
  <c r="BH60" i="1"/>
  <c r="BC60" i="1"/>
  <c r="AX60" i="1"/>
  <c r="AS60" i="1"/>
  <c r="AN60" i="1"/>
  <c r="AI60" i="1"/>
  <c r="AD60" i="1"/>
  <c r="Y60" i="1"/>
  <c r="T60" i="1"/>
  <c r="BH59" i="1"/>
  <c r="BC59" i="1"/>
  <c r="AX59" i="1"/>
  <c r="AS59" i="1"/>
  <c r="AN59" i="1"/>
  <c r="AI59" i="1"/>
  <c r="AD59" i="1"/>
  <c r="Y59" i="1"/>
  <c r="T59" i="1"/>
  <c r="BH58" i="1"/>
  <c r="BC58" i="1"/>
  <c r="AX58" i="1"/>
  <c r="AS58" i="1"/>
  <c r="AN58" i="1"/>
  <c r="AI58" i="1"/>
  <c r="AD58" i="1"/>
  <c r="Y58" i="1"/>
  <c r="T58" i="1"/>
  <c r="BH57" i="1"/>
  <c r="BC57" i="1"/>
  <c r="AX57" i="1"/>
  <c r="AS57" i="1"/>
  <c r="AN57" i="1"/>
  <c r="AI57" i="1"/>
  <c r="AD57" i="1"/>
  <c r="Y57" i="1"/>
  <c r="T57" i="1"/>
  <c r="BH56" i="1"/>
  <c r="BC56" i="1"/>
  <c r="AX56" i="1"/>
  <c r="AS56" i="1"/>
  <c r="AN56" i="1"/>
  <c r="AI56" i="1"/>
  <c r="AD56" i="1"/>
  <c r="Y56" i="1"/>
  <c r="T56" i="1"/>
  <c r="BH55" i="1"/>
  <c r="BC55" i="1"/>
  <c r="AX55" i="1"/>
  <c r="AS55" i="1"/>
  <c r="AN55" i="1"/>
  <c r="AI55" i="1"/>
  <c r="AD55" i="1"/>
  <c r="Y55" i="1"/>
  <c r="T55" i="1"/>
  <c r="BH54" i="1"/>
  <c r="BC54" i="1"/>
  <c r="AX54" i="1"/>
  <c r="AS54" i="1"/>
  <c r="AN54" i="1"/>
  <c r="AI54" i="1"/>
  <c r="AD54" i="1"/>
  <c r="Y54" i="1"/>
  <c r="T54" i="1"/>
  <c r="BH53" i="1"/>
  <c r="BC53" i="1"/>
  <c r="AX53" i="1"/>
  <c r="AS53" i="1"/>
  <c r="AN53" i="1"/>
  <c r="AI53" i="1"/>
  <c r="AD53" i="1"/>
  <c r="Y53" i="1"/>
  <c r="T53" i="1"/>
  <c r="BH52" i="1"/>
  <c r="BC52" i="1"/>
  <c r="AX52" i="1"/>
  <c r="AS52" i="1"/>
  <c r="AN52" i="1"/>
  <c r="AI52" i="1"/>
  <c r="AD52" i="1"/>
  <c r="Y52" i="1"/>
  <c r="T52" i="1"/>
  <c r="O74" i="1"/>
  <c r="J74" i="1"/>
  <c r="I74" i="1"/>
  <c r="H74" i="1"/>
  <c r="G74" i="1"/>
  <c r="F74" i="1"/>
  <c r="O73" i="1"/>
  <c r="J73" i="1"/>
  <c r="I73" i="1"/>
  <c r="H73" i="1"/>
  <c r="G73" i="1"/>
  <c r="F73" i="1"/>
  <c r="R59" i="1"/>
  <c r="T51" i="1"/>
  <c r="R51" i="1"/>
  <c r="E78" i="1" l="1"/>
  <c r="E77" i="1"/>
  <c r="E76" i="1"/>
  <c r="E75" i="1"/>
  <c r="E73" i="1"/>
  <c r="E74" i="1"/>
  <c r="BH130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BH129" i="1"/>
  <c r="BC129" i="1"/>
  <c r="AX129" i="1"/>
  <c r="AS129" i="1"/>
  <c r="AN129" i="1"/>
  <c r="AI129" i="1"/>
  <c r="AD129" i="1"/>
  <c r="Y129" i="1"/>
  <c r="T129" i="1"/>
  <c r="O129" i="1"/>
  <c r="J129" i="1"/>
  <c r="I129" i="1"/>
  <c r="H129" i="1"/>
  <c r="G129" i="1"/>
  <c r="F129" i="1"/>
  <c r="E129" i="1" l="1"/>
  <c r="E130" i="1"/>
  <c r="K110" i="1"/>
  <c r="L110" i="1"/>
  <c r="N110" i="1"/>
  <c r="P110" i="1"/>
  <c r="Q110" i="1"/>
  <c r="R110" i="1"/>
  <c r="S110" i="1"/>
  <c r="U110" i="1"/>
  <c r="V110" i="1"/>
  <c r="W110" i="1"/>
  <c r="X110" i="1"/>
  <c r="Z110" i="1"/>
  <c r="AA110" i="1"/>
  <c r="AB110" i="1"/>
  <c r="AC110" i="1"/>
  <c r="AE110" i="1"/>
  <c r="AF110" i="1"/>
  <c r="AG110" i="1"/>
  <c r="AH110" i="1"/>
  <c r="AJ110" i="1"/>
  <c r="AK110" i="1"/>
  <c r="AL110" i="1"/>
  <c r="AM110" i="1"/>
  <c r="AO110" i="1"/>
  <c r="AP110" i="1"/>
  <c r="AQ110" i="1"/>
  <c r="AR110" i="1"/>
  <c r="AT110" i="1"/>
  <c r="AU110" i="1"/>
  <c r="AV110" i="1"/>
  <c r="AW110" i="1"/>
  <c r="AY110" i="1"/>
  <c r="AZ110" i="1"/>
  <c r="BA110" i="1"/>
  <c r="BB110" i="1"/>
  <c r="BD110" i="1"/>
  <c r="BE110" i="1"/>
  <c r="BF110" i="1"/>
  <c r="BG110" i="1"/>
  <c r="BI110" i="1"/>
  <c r="BJ110" i="1"/>
  <c r="BK110" i="1"/>
  <c r="BL110" i="1"/>
  <c r="BH119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O72" i="1"/>
  <c r="J72" i="1"/>
  <c r="I72" i="1"/>
  <c r="H72" i="1"/>
  <c r="G72" i="1"/>
  <c r="F72" i="1"/>
  <c r="O71" i="1"/>
  <c r="J71" i="1"/>
  <c r="I71" i="1"/>
  <c r="H71" i="1"/>
  <c r="G71" i="1"/>
  <c r="F71" i="1"/>
  <c r="E72" i="1" l="1"/>
  <c r="E119" i="1"/>
  <c r="E71" i="1"/>
  <c r="BH23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E23" i="1" l="1"/>
  <c r="K11" i="1" l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33" i="1"/>
  <c r="BC33" i="1"/>
  <c r="AX33" i="1"/>
  <c r="AS33" i="1"/>
  <c r="AN33" i="1"/>
  <c r="AI33" i="1"/>
  <c r="AD33" i="1"/>
  <c r="Y33" i="1"/>
  <c r="T33" i="1"/>
  <c r="O33" i="1"/>
  <c r="J33" i="1"/>
  <c r="E33" i="1" l="1"/>
  <c r="BH128" i="1"/>
  <c r="BC128" i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R109" i="1"/>
  <c r="F70" i="1"/>
  <c r="G70" i="1"/>
  <c r="H70" i="1"/>
  <c r="I70" i="1"/>
  <c r="J70" i="1"/>
  <c r="O70" i="1"/>
  <c r="E70" i="1" l="1"/>
  <c r="E128" i="1"/>
  <c r="BH127" i="1" l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BH22" i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H21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21" i="1" l="1"/>
  <c r="E22" i="1"/>
  <c r="E127" i="1"/>
  <c r="BH20" i="1"/>
  <c r="BC20" i="1"/>
  <c r="AX20" i="1"/>
  <c r="AS20" i="1"/>
  <c r="AN20" i="1"/>
  <c r="AI20" i="1"/>
  <c r="AD20" i="1"/>
  <c r="Y20" i="1"/>
  <c r="T20" i="1"/>
  <c r="O20" i="1"/>
  <c r="J20" i="1"/>
  <c r="I20" i="1"/>
  <c r="G20" i="1"/>
  <c r="F20" i="1"/>
  <c r="R60" i="1"/>
  <c r="R61" i="1"/>
  <c r="O69" i="1"/>
  <c r="J69" i="1"/>
  <c r="I69" i="1"/>
  <c r="H69" i="1"/>
  <c r="G69" i="1"/>
  <c r="F69" i="1"/>
  <c r="O68" i="1"/>
  <c r="J68" i="1"/>
  <c r="I68" i="1"/>
  <c r="H68" i="1"/>
  <c r="G68" i="1"/>
  <c r="F68" i="1"/>
  <c r="R35" i="1" l="1"/>
  <c r="E20" i="1"/>
  <c r="H20" i="1"/>
  <c r="E69" i="1"/>
  <c r="E68" i="1"/>
  <c r="F109" i="1" l="1"/>
  <c r="G109" i="1"/>
  <c r="H109" i="1"/>
  <c r="BH109" i="1"/>
  <c r="BC109" i="1"/>
  <c r="AX109" i="1"/>
  <c r="AS109" i="1"/>
  <c r="AN109" i="1"/>
  <c r="AI109" i="1"/>
  <c r="AD109" i="1"/>
  <c r="I49" i="1" l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109" i="1"/>
  <c r="F66" i="1"/>
  <c r="G66" i="1"/>
  <c r="H66" i="1"/>
  <c r="F67" i="1"/>
  <c r="G67" i="1"/>
  <c r="H67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H50" i="1"/>
  <c r="H48" i="1"/>
  <c r="Y109" i="1"/>
  <c r="J67" i="1" l="1"/>
  <c r="O67" i="1" l="1"/>
  <c r="E67" i="1" s="1"/>
  <c r="O52" i="1" l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51" i="1"/>
  <c r="J51" i="1"/>
  <c r="J52" i="1"/>
  <c r="J53" i="1"/>
  <c r="J54" i="1"/>
  <c r="E54" i="1" s="1"/>
  <c r="J55" i="1"/>
  <c r="J56" i="1"/>
  <c r="J57" i="1"/>
  <c r="J58" i="1"/>
  <c r="J59" i="1"/>
  <c r="J60" i="1"/>
  <c r="J61" i="1"/>
  <c r="J62" i="1"/>
  <c r="E62" i="1" s="1"/>
  <c r="J63" i="1"/>
  <c r="J64" i="1"/>
  <c r="J65" i="1"/>
  <c r="J66" i="1"/>
  <c r="E64" i="1" l="1"/>
  <c r="E56" i="1"/>
  <c r="E65" i="1"/>
  <c r="E57" i="1"/>
  <c r="E63" i="1"/>
  <c r="E55" i="1"/>
  <c r="E52" i="1"/>
  <c r="E51" i="1"/>
  <c r="E61" i="1"/>
  <c r="E53" i="1"/>
  <c r="E60" i="1"/>
  <c r="E59" i="1"/>
  <c r="E66" i="1"/>
  <c r="E58" i="1"/>
  <c r="BH50" i="1"/>
  <c r="BC50" i="1"/>
  <c r="AX50" i="1"/>
  <c r="AS50" i="1"/>
  <c r="AN50" i="1"/>
  <c r="AI50" i="1"/>
  <c r="AD50" i="1"/>
  <c r="Y50" i="1"/>
  <c r="T50" i="1"/>
  <c r="O50" i="1"/>
  <c r="J50" i="1"/>
  <c r="G50" i="1"/>
  <c r="F50" i="1"/>
  <c r="BH49" i="1"/>
  <c r="BC49" i="1"/>
  <c r="AX49" i="1"/>
  <c r="AS49" i="1"/>
  <c r="AN49" i="1"/>
  <c r="AI49" i="1"/>
  <c r="AD49" i="1"/>
  <c r="Y49" i="1"/>
  <c r="T49" i="1"/>
  <c r="O49" i="1"/>
  <c r="J49" i="1"/>
  <c r="H49" i="1"/>
  <c r="G49" i="1"/>
  <c r="F49" i="1"/>
  <c r="BH14" i="1"/>
  <c r="BC14" i="1"/>
  <c r="AX14" i="1"/>
  <c r="AS14" i="1"/>
  <c r="AN14" i="1"/>
  <c r="AI14" i="1"/>
  <c r="AD14" i="1"/>
  <c r="Y14" i="1"/>
  <c r="T14" i="1"/>
  <c r="O14" i="1"/>
  <c r="M14" i="1"/>
  <c r="H14" i="1" s="1"/>
  <c r="I14" i="1"/>
  <c r="G14" i="1"/>
  <c r="F14" i="1"/>
  <c r="J14" i="1" l="1"/>
  <c r="E14" i="1" s="1"/>
  <c r="E50" i="1"/>
  <c r="E49" i="1"/>
  <c r="M16" i="1" l="1"/>
  <c r="M44" i="1"/>
  <c r="M42" i="1"/>
  <c r="M45" i="1"/>
  <c r="R19" i="1"/>
  <c r="R11" i="1" s="1"/>
  <c r="M13" i="1"/>
  <c r="M43" i="1" l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M41" i="1"/>
  <c r="BH48" i="1"/>
  <c r="BC48" i="1"/>
  <c r="AX48" i="1"/>
  <c r="AS48" i="1"/>
  <c r="AN48" i="1"/>
  <c r="AI48" i="1"/>
  <c r="AD48" i="1"/>
  <c r="Y48" i="1"/>
  <c r="T48" i="1"/>
  <c r="O48" i="1"/>
  <c r="J48" i="1"/>
  <c r="I48" i="1"/>
  <c r="G48" i="1"/>
  <c r="F48" i="1"/>
  <c r="BH18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BH141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M138" i="1"/>
  <c r="E18" i="1" l="1"/>
  <c r="E48" i="1"/>
  <c r="E19" i="1"/>
  <c r="E141" i="1"/>
  <c r="M126" i="1"/>
  <c r="M125" i="1" s="1"/>
  <c r="M122" i="1" l="1"/>
  <c r="M120" i="1" s="1"/>
  <c r="M36" i="1"/>
  <c r="BH140" i="1" l="1"/>
  <c r="BH139" i="1" s="1"/>
  <c r="BC140" i="1"/>
  <c r="BC139" i="1" s="1"/>
  <c r="AX140" i="1"/>
  <c r="AX139" i="1" s="1"/>
  <c r="AS140" i="1"/>
  <c r="AS139" i="1" s="1"/>
  <c r="AN140" i="1"/>
  <c r="AN139" i="1" s="1"/>
  <c r="AI140" i="1"/>
  <c r="AI139" i="1" s="1"/>
  <c r="AD140" i="1"/>
  <c r="AD139" i="1" s="1"/>
  <c r="Y140" i="1"/>
  <c r="Y139" i="1" s="1"/>
  <c r="T140" i="1"/>
  <c r="T139" i="1" s="1"/>
  <c r="O140" i="1"/>
  <c r="O139" i="1" s="1"/>
  <c r="J140" i="1"/>
  <c r="J139" i="1" s="1"/>
  <c r="I140" i="1"/>
  <c r="I139" i="1" s="1"/>
  <c r="H140" i="1"/>
  <c r="H139" i="1" s="1"/>
  <c r="G140" i="1"/>
  <c r="G139" i="1" s="1"/>
  <c r="F140" i="1"/>
  <c r="F139" i="1" s="1"/>
  <c r="E140" i="1" l="1"/>
  <c r="E139" i="1" s="1"/>
  <c r="BH47" i="1" l="1"/>
  <c r="BC47" i="1"/>
  <c r="AX47" i="1"/>
  <c r="AS47" i="1"/>
  <c r="AN47" i="1"/>
  <c r="AI47" i="1"/>
  <c r="AD47" i="1"/>
  <c r="Y47" i="1"/>
  <c r="T47" i="1"/>
  <c r="O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BH45" i="1"/>
  <c r="BC45" i="1"/>
  <c r="AX45" i="1"/>
  <c r="AS45" i="1"/>
  <c r="AN45" i="1"/>
  <c r="AI45" i="1"/>
  <c r="AD45" i="1"/>
  <c r="Y45" i="1"/>
  <c r="T45" i="1"/>
  <c r="O45" i="1"/>
  <c r="J45" i="1"/>
  <c r="I45" i="1"/>
  <c r="H45" i="1"/>
  <c r="G45" i="1"/>
  <c r="F45" i="1"/>
  <c r="E47" i="1" l="1"/>
  <c r="E46" i="1"/>
  <c r="E45" i="1"/>
  <c r="BH44" i="1" l="1"/>
  <c r="BC44" i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M113" i="1"/>
  <c r="M110" i="1" s="1"/>
  <c r="E44" i="1" l="1"/>
  <c r="M39" i="1"/>
  <c r="M38" i="1"/>
  <c r="BH122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K35" i="1"/>
  <c r="L35" i="1"/>
  <c r="N35" i="1"/>
  <c r="P35" i="1"/>
  <c r="Q35" i="1"/>
  <c r="S35" i="1"/>
  <c r="U35" i="1"/>
  <c r="V35" i="1"/>
  <c r="X35" i="1"/>
  <c r="Z35" i="1"/>
  <c r="AA35" i="1"/>
  <c r="AB35" i="1"/>
  <c r="AC35" i="1"/>
  <c r="AE35" i="1"/>
  <c r="AF35" i="1"/>
  <c r="AG35" i="1"/>
  <c r="AH35" i="1"/>
  <c r="AJ35" i="1"/>
  <c r="AK35" i="1"/>
  <c r="AL35" i="1"/>
  <c r="AM35" i="1"/>
  <c r="AO35" i="1"/>
  <c r="AP35" i="1"/>
  <c r="AQ35" i="1"/>
  <c r="AR35" i="1"/>
  <c r="AT35" i="1"/>
  <c r="AU35" i="1"/>
  <c r="AV35" i="1"/>
  <c r="AW35" i="1"/>
  <c r="AY35" i="1"/>
  <c r="AZ35" i="1"/>
  <c r="BA35" i="1"/>
  <c r="BB35" i="1"/>
  <c r="BD35" i="1"/>
  <c r="BE35" i="1"/>
  <c r="BF35" i="1"/>
  <c r="BG35" i="1"/>
  <c r="BI35" i="1"/>
  <c r="BJ35" i="1"/>
  <c r="BK35" i="1"/>
  <c r="BL35" i="1"/>
  <c r="BH118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H43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O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BH138" i="1"/>
  <c r="BH137" i="1" s="1"/>
  <c r="BC138" i="1"/>
  <c r="BC137" i="1" s="1"/>
  <c r="AX138" i="1"/>
  <c r="AX137" i="1" s="1"/>
  <c r="AS138" i="1"/>
  <c r="AS137" i="1" s="1"/>
  <c r="AN138" i="1"/>
  <c r="AN137" i="1" s="1"/>
  <c r="AI138" i="1"/>
  <c r="AI137" i="1" s="1"/>
  <c r="AD138" i="1"/>
  <c r="AD137" i="1" s="1"/>
  <c r="Y138" i="1"/>
  <c r="Y137" i="1" s="1"/>
  <c r="T138" i="1"/>
  <c r="T137" i="1" s="1"/>
  <c r="O138" i="1"/>
  <c r="O137" i="1" s="1"/>
  <c r="J138" i="1"/>
  <c r="J137" i="1" s="1"/>
  <c r="I138" i="1"/>
  <c r="I137" i="1" s="1"/>
  <c r="H138" i="1"/>
  <c r="H137" i="1" s="1"/>
  <c r="G138" i="1"/>
  <c r="G137" i="1" s="1"/>
  <c r="F138" i="1"/>
  <c r="F137" i="1" s="1"/>
  <c r="BL137" i="1"/>
  <c r="BK137" i="1"/>
  <c r="BJ137" i="1"/>
  <c r="BI137" i="1"/>
  <c r="BG137" i="1"/>
  <c r="BF137" i="1"/>
  <c r="BE137" i="1"/>
  <c r="BD137" i="1"/>
  <c r="BB137" i="1"/>
  <c r="BA137" i="1"/>
  <c r="AZ137" i="1"/>
  <c r="AY137" i="1"/>
  <c r="AW137" i="1"/>
  <c r="AV137" i="1"/>
  <c r="AU137" i="1"/>
  <c r="AT137" i="1"/>
  <c r="AR137" i="1"/>
  <c r="AQ137" i="1"/>
  <c r="AP137" i="1"/>
  <c r="AO137" i="1"/>
  <c r="AM137" i="1"/>
  <c r="AL137" i="1"/>
  <c r="AK137" i="1"/>
  <c r="AJ137" i="1"/>
  <c r="AH137" i="1"/>
  <c r="AG137" i="1"/>
  <c r="AF137" i="1"/>
  <c r="AE137" i="1"/>
  <c r="AC137" i="1"/>
  <c r="AB137" i="1"/>
  <c r="AA137" i="1"/>
  <c r="Z137" i="1"/>
  <c r="X137" i="1"/>
  <c r="W137" i="1"/>
  <c r="V137" i="1"/>
  <c r="U137" i="1"/>
  <c r="S137" i="1"/>
  <c r="R137" i="1"/>
  <c r="Q137" i="1"/>
  <c r="P137" i="1"/>
  <c r="N137" i="1"/>
  <c r="M137" i="1"/>
  <c r="L137" i="1"/>
  <c r="K137" i="1"/>
  <c r="M35" i="1" l="1"/>
  <c r="M34" i="1" s="1"/>
  <c r="AM34" i="1"/>
  <c r="AV34" i="1"/>
  <c r="AL34" i="1"/>
  <c r="AW34" i="1"/>
  <c r="AT34" i="1"/>
  <c r="Z34" i="1"/>
  <c r="AU34" i="1"/>
  <c r="AK34" i="1"/>
  <c r="P34" i="1"/>
  <c r="BD34" i="1"/>
  <c r="AJ34" i="1"/>
  <c r="BL34" i="1"/>
  <c r="BB34" i="1"/>
  <c r="AR34" i="1"/>
  <c r="AH34" i="1"/>
  <c r="X34" i="1"/>
  <c r="N34" i="1"/>
  <c r="BK34" i="1"/>
  <c r="BA34" i="1"/>
  <c r="AQ34" i="1"/>
  <c r="AG34" i="1"/>
  <c r="W34" i="1"/>
  <c r="L34" i="1"/>
  <c r="BJ34" i="1"/>
  <c r="AZ34" i="1"/>
  <c r="AP34" i="1"/>
  <c r="AF34" i="1"/>
  <c r="V34" i="1"/>
  <c r="K34" i="1"/>
  <c r="BI34" i="1"/>
  <c r="AY34" i="1"/>
  <c r="AO34" i="1"/>
  <c r="AE34" i="1"/>
  <c r="U34" i="1"/>
  <c r="BG34" i="1"/>
  <c r="S34" i="1"/>
  <c r="AC34" i="1"/>
  <c r="BF34" i="1"/>
  <c r="R34" i="1"/>
  <c r="BE34" i="1"/>
  <c r="AA34" i="1"/>
  <c r="Q34" i="1"/>
  <c r="AB34" i="1"/>
  <c r="E122" i="1"/>
  <c r="E118" i="1"/>
  <c r="E42" i="1"/>
  <c r="E40" i="1"/>
  <c r="E41" i="1"/>
  <c r="E43" i="1"/>
  <c r="E138" i="1"/>
  <c r="E137" i="1" s="1"/>
  <c r="I126" i="1"/>
  <c r="I125" i="1" s="1"/>
  <c r="BH126" i="1"/>
  <c r="BH125" i="1" s="1"/>
  <c r="BC126" i="1"/>
  <c r="BC125" i="1" s="1"/>
  <c r="AX126" i="1"/>
  <c r="AX125" i="1" s="1"/>
  <c r="AS126" i="1"/>
  <c r="AS125" i="1" s="1"/>
  <c r="AN126" i="1"/>
  <c r="AN125" i="1" s="1"/>
  <c r="AI126" i="1"/>
  <c r="AI125" i="1" s="1"/>
  <c r="AD126" i="1"/>
  <c r="AD125" i="1" s="1"/>
  <c r="Y126" i="1"/>
  <c r="Y125" i="1" s="1"/>
  <c r="T126" i="1"/>
  <c r="T125" i="1" s="1"/>
  <c r="O126" i="1"/>
  <c r="O125" i="1" s="1"/>
  <c r="BH121" i="1"/>
  <c r="BH120" i="1" s="1"/>
  <c r="BC121" i="1"/>
  <c r="BC120" i="1" s="1"/>
  <c r="AX121" i="1"/>
  <c r="AX120" i="1" s="1"/>
  <c r="AS121" i="1"/>
  <c r="AS120" i="1" s="1"/>
  <c r="AN121" i="1"/>
  <c r="AN120" i="1" s="1"/>
  <c r="AI121" i="1"/>
  <c r="AI120" i="1" s="1"/>
  <c r="AD121" i="1"/>
  <c r="AD120" i="1" s="1"/>
  <c r="Y121" i="1"/>
  <c r="Y120" i="1" s="1"/>
  <c r="T121" i="1"/>
  <c r="T120" i="1" s="1"/>
  <c r="O121" i="1"/>
  <c r="O120" i="1" s="1"/>
  <c r="BH117" i="1"/>
  <c r="BC117" i="1"/>
  <c r="AX117" i="1"/>
  <c r="AS117" i="1"/>
  <c r="AN117" i="1"/>
  <c r="AI117" i="1"/>
  <c r="AD117" i="1"/>
  <c r="Y117" i="1"/>
  <c r="T117" i="1"/>
  <c r="O117" i="1"/>
  <c r="BH116" i="1"/>
  <c r="BC116" i="1"/>
  <c r="AX116" i="1"/>
  <c r="AS116" i="1"/>
  <c r="AN116" i="1"/>
  <c r="AI116" i="1"/>
  <c r="AD116" i="1"/>
  <c r="Y116" i="1"/>
  <c r="T116" i="1"/>
  <c r="O116" i="1"/>
  <c r="BH39" i="1"/>
  <c r="BC39" i="1"/>
  <c r="AX39" i="1"/>
  <c r="AS39" i="1"/>
  <c r="AN39" i="1"/>
  <c r="AI39" i="1"/>
  <c r="AD39" i="1"/>
  <c r="Y39" i="1"/>
  <c r="T39" i="1"/>
  <c r="O39" i="1"/>
  <c r="BH38" i="1"/>
  <c r="BC38" i="1"/>
  <c r="AX38" i="1"/>
  <c r="AS38" i="1"/>
  <c r="AN38" i="1"/>
  <c r="AI38" i="1"/>
  <c r="AD38" i="1"/>
  <c r="Y38" i="1"/>
  <c r="T38" i="1"/>
  <c r="O38" i="1"/>
  <c r="BH37" i="1"/>
  <c r="BC37" i="1"/>
  <c r="AX37" i="1"/>
  <c r="AS37" i="1"/>
  <c r="AN37" i="1"/>
  <c r="AI37" i="1"/>
  <c r="AD37" i="1"/>
  <c r="Y37" i="1"/>
  <c r="T37" i="1"/>
  <c r="O37" i="1"/>
  <c r="BH36" i="1"/>
  <c r="BC36" i="1"/>
  <c r="AX36" i="1"/>
  <c r="AS36" i="1"/>
  <c r="AN36" i="1"/>
  <c r="AI36" i="1"/>
  <c r="AD36" i="1"/>
  <c r="Y36" i="1"/>
  <c r="T36" i="1"/>
  <c r="O36" i="1"/>
  <c r="BH115" i="1"/>
  <c r="BC115" i="1"/>
  <c r="AX115" i="1"/>
  <c r="AS115" i="1"/>
  <c r="AN115" i="1"/>
  <c r="AI115" i="1"/>
  <c r="AD115" i="1"/>
  <c r="Y115" i="1"/>
  <c r="T115" i="1"/>
  <c r="O115" i="1"/>
  <c r="BH114" i="1"/>
  <c r="BC114" i="1"/>
  <c r="AX114" i="1"/>
  <c r="AS114" i="1"/>
  <c r="AN114" i="1"/>
  <c r="AI114" i="1"/>
  <c r="AD114" i="1"/>
  <c r="Y114" i="1"/>
  <c r="T114" i="1"/>
  <c r="O114" i="1"/>
  <c r="BH113" i="1"/>
  <c r="BC113" i="1"/>
  <c r="AX113" i="1"/>
  <c r="AS113" i="1"/>
  <c r="AN113" i="1"/>
  <c r="AI113" i="1"/>
  <c r="AD113" i="1"/>
  <c r="Y113" i="1"/>
  <c r="T113" i="1"/>
  <c r="O113" i="1"/>
  <c r="BH112" i="1"/>
  <c r="BC112" i="1"/>
  <c r="AX112" i="1"/>
  <c r="AS112" i="1"/>
  <c r="AN112" i="1"/>
  <c r="AI112" i="1"/>
  <c r="AD112" i="1"/>
  <c r="Y112" i="1"/>
  <c r="T112" i="1"/>
  <c r="O112" i="1"/>
  <c r="BH111" i="1"/>
  <c r="BC111" i="1"/>
  <c r="AX111" i="1"/>
  <c r="AX110" i="1" s="1"/>
  <c r="AS111" i="1"/>
  <c r="AN111" i="1"/>
  <c r="AI111" i="1"/>
  <c r="AD111" i="1"/>
  <c r="Y111" i="1"/>
  <c r="T111" i="1"/>
  <c r="O111" i="1"/>
  <c r="O15" i="1"/>
  <c r="I121" i="1"/>
  <c r="I120" i="1" s="1"/>
  <c r="I112" i="1"/>
  <c r="I113" i="1"/>
  <c r="I114" i="1"/>
  <c r="I115" i="1"/>
  <c r="I36" i="1"/>
  <c r="I37" i="1"/>
  <c r="I38" i="1"/>
  <c r="I39" i="1"/>
  <c r="I116" i="1"/>
  <c r="I117" i="1"/>
  <c r="I111" i="1"/>
  <c r="F112" i="1"/>
  <c r="G112" i="1"/>
  <c r="F113" i="1"/>
  <c r="G113" i="1"/>
  <c r="F114" i="1"/>
  <c r="G114" i="1"/>
  <c r="F115" i="1"/>
  <c r="G115" i="1"/>
  <c r="F36" i="1"/>
  <c r="G36" i="1"/>
  <c r="F37" i="1"/>
  <c r="G37" i="1"/>
  <c r="F38" i="1"/>
  <c r="G38" i="1"/>
  <c r="F39" i="1"/>
  <c r="G39" i="1"/>
  <c r="F116" i="1"/>
  <c r="G116" i="1"/>
  <c r="F117" i="1"/>
  <c r="G117" i="1"/>
  <c r="F111" i="1"/>
  <c r="F110" i="1" l="1"/>
  <c r="AS110" i="1"/>
  <c r="T110" i="1"/>
  <c r="BH110" i="1"/>
  <c r="BC110" i="1"/>
  <c r="Y110" i="1"/>
  <c r="O110" i="1"/>
  <c r="I110" i="1"/>
  <c r="AD110" i="1"/>
  <c r="AI110" i="1"/>
  <c r="AN110" i="1"/>
  <c r="G35" i="1"/>
  <c r="F35" i="1"/>
  <c r="I35" i="1"/>
  <c r="K10" i="1"/>
  <c r="L10" i="1"/>
  <c r="P10" i="1"/>
  <c r="Q10" i="1"/>
  <c r="R10" i="1"/>
  <c r="U10" i="1"/>
  <c r="V10" i="1"/>
  <c r="W10" i="1"/>
  <c r="Z10" i="1"/>
  <c r="AA10" i="1"/>
  <c r="AB10" i="1"/>
  <c r="AE10" i="1"/>
  <c r="AF10" i="1"/>
  <c r="AG10" i="1"/>
  <c r="AJ10" i="1"/>
  <c r="AK10" i="1"/>
  <c r="AL10" i="1"/>
  <c r="AO10" i="1"/>
  <c r="AP10" i="1"/>
  <c r="AQ10" i="1"/>
  <c r="AT10" i="1"/>
  <c r="AU10" i="1"/>
  <c r="AV10" i="1"/>
  <c r="AY10" i="1"/>
  <c r="AZ10" i="1"/>
  <c r="BA10" i="1"/>
  <c r="BD10" i="1"/>
  <c r="BE10" i="1"/>
  <c r="BF10" i="1"/>
  <c r="BI10" i="1"/>
  <c r="BJ10" i="1"/>
  <c r="BK10" i="1"/>
  <c r="BL10" i="1"/>
  <c r="I34" i="1" l="1"/>
  <c r="F34" i="1"/>
  <c r="M12" i="1"/>
  <c r="M11" i="1" s="1"/>
  <c r="J121" i="1"/>
  <c r="J120" i="1" s="1"/>
  <c r="H121" i="1"/>
  <c r="H120" i="1" s="1"/>
  <c r="G121" i="1"/>
  <c r="G120" i="1" s="1"/>
  <c r="F121" i="1"/>
  <c r="F120" i="1" s="1"/>
  <c r="M10" i="1" l="1"/>
  <c r="E121" i="1"/>
  <c r="E120" i="1" s="1"/>
  <c r="J126" i="1"/>
  <c r="J125" i="1" s="1"/>
  <c r="H126" i="1"/>
  <c r="H125" i="1" s="1"/>
  <c r="G126" i="1"/>
  <c r="G125" i="1" s="1"/>
  <c r="F126" i="1"/>
  <c r="F125" i="1" s="1"/>
  <c r="J117" i="1"/>
  <c r="E117" i="1" s="1"/>
  <c r="H117" i="1"/>
  <c r="J116" i="1"/>
  <c r="E116" i="1" s="1"/>
  <c r="H116" i="1"/>
  <c r="BH16" i="1"/>
  <c r="BH15" i="1"/>
  <c r="BH13" i="1"/>
  <c r="BH12" i="1"/>
  <c r="BC16" i="1"/>
  <c r="BC15" i="1"/>
  <c r="BC13" i="1"/>
  <c r="BC12" i="1"/>
  <c r="AX16" i="1"/>
  <c r="AX15" i="1"/>
  <c r="AX13" i="1"/>
  <c r="AX12" i="1"/>
  <c r="AS16" i="1"/>
  <c r="AS15" i="1"/>
  <c r="AS13" i="1"/>
  <c r="AS12" i="1"/>
  <c r="AN16" i="1"/>
  <c r="AN15" i="1"/>
  <c r="AN13" i="1"/>
  <c r="AN12" i="1"/>
  <c r="AI16" i="1"/>
  <c r="AI15" i="1"/>
  <c r="AI13" i="1"/>
  <c r="AI12" i="1"/>
  <c r="AD16" i="1"/>
  <c r="AD15" i="1"/>
  <c r="AD13" i="1"/>
  <c r="AD12" i="1"/>
  <c r="Y16" i="1"/>
  <c r="Y15" i="1"/>
  <c r="Y13" i="1"/>
  <c r="Y12" i="1"/>
  <c r="T16" i="1"/>
  <c r="T15" i="1"/>
  <c r="T13" i="1"/>
  <c r="T12" i="1"/>
  <c r="O12" i="1"/>
  <c r="O16" i="1"/>
  <c r="O13" i="1"/>
  <c r="I13" i="1"/>
  <c r="I15" i="1"/>
  <c r="I16" i="1"/>
  <c r="I12" i="1"/>
  <c r="G13" i="1"/>
  <c r="G15" i="1"/>
  <c r="G16" i="1"/>
  <c r="G12" i="1"/>
  <c r="H12" i="1"/>
  <c r="J39" i="1"/>
  <c r="E39" i="1" s="1"/>
  <c r="H39" i="1"/>
  <c r="AX11" i="1" l="1"/>
  <c r="AS11" i="1"/>
  <c r="AD11" i="1"/>
  <c r="AI11" i="1"/>
  <c r="O11" i="1"/>
  <c r="T11" i="1"/>
  <c r="BC11" i="1"/>
  <c r="I11" i="1"/>
  <c r="G11" i="1"/>
  <c r="AN11" i="1"/>
  <c r="BH11" i="1"/>
  <c r="Y11" i="1"/>
  <c r="S10" i="1"/>
  <c r="BG10" i="1"/>
  <c r="N10" i="1"/>
  <c r="BB10" i="1"/>
  <c r="AH10" i="1"/>
  <c r="AW10" i="1"/>
  <c r="AR10" i="1"/>
  <c r="AC10" i="1"/>
  <c r="AM10" i="1"/>
  <c r="X10" i="1"/>
  <c r="E126" i="1"/>
  <c r="E125" i="1" s="1"/>
  <c r="J38" i="1"/>
  <c r="E38" i="1" s="1"/>
  <c r="H38" i="1"/>
  <c r="BH35" i="1" l="1"/>
  <c r="BH34" i="1" s="1"/>
  <c r="BH10" i="1" s="1"/>
  <c r="BC35" i="1"/>
  <c r="BC34" i="1" s="1"/>
  <c r="BC10" i="1" s="1"/>
  <c r="AX35" i="1"/>
  <c r="AX34" i="1" s="1"/>
  <c r="AX10" i="1" s="1"/>
  <c r="AS35" i="1"/>
  <c r="AS34" i="1" s="1"/>
  <c r="AS10" i="1" s="1"/>
  <c r="AN35" i="1"/>
  <c r="AN34" i="1" s="1"/>
  <c r="AN10" i="1" s="1"/>
  <c r="AI35" i="1"/>
  <c r="AI34" i="1" s="1"/>
  <c r="AI10" i="1" s="1"/>
  <c r="AD35" i="1"/>
  <c r="AD34" i="1" s="1"/>
  <c r="AD10" i="1" s="1"/>
  <c r="Y35" i="1"/>
  <c r="Y34" i="1" s="1"/>
  <c r="Y10" i="1" s="1"/>
  <c r="F12" i="1" l="1"/>
  <c r="J12" i="1"/>
  <c r="E12" i="1" s="1"/>
  <c r="J109" i="1" l="1"/>
  <c r="T35" i="1" l="1"/>
  <c r="T34" i="1" s="1"/>
  <c r="T10" i="1" s="1"/>
  <c r="O109" i="1"/>
  <c r="J113" i="1"/>
  <c r="E113" i="1" s="1"/>
  <c r="H113" i="1"/>
  <c r="F15" i="1"/>
  <c r="H15" i="1"/>
  <c r="J15" i="1"/>
  <c r="F16" i="1"/>
  <c r="H16" i="1"/>
  <c r="J16" i="1"/>
  <c r="E16" i="1" s="1"/>
  <c r="I10" i="1" l="1"/>
  <c r="O35" i="1"/>
  <c r="O34" i="1" s="1"/>
  <c r="O10" i="1" s="1"/>
  <c r="E109" i="1"/>
  <c r="E15" i="1"/>
  <c r="H37" i="1"/>
  <c r="J37" i="1"/>
  <c r="E37" i="1" s="1"/>
  <c r="J36" i="1" l="1"/>
  <c r="J35" i="1" s="1"/>
  <c r="H114" i="1" l="1"/>
  <c r="H115" i="1"/>
  <c r="E36" i="1"/>
  <c r="E35" i="1" s="1"/>
  <c r="H36" i="1"/>
  <c r="H35" i="1" s="1"/>
  <c r="J115" i="1"/>
  <c r="J114" i="1"/>
  <c r="E114" i="1" s="1"/>
  <c r="J112" i="1"/>
  <c r="E112" i="1" s="1"/>
  <c r="J111" i="1"/>
  <c r="H112" i="1"/>
  <c r="J110" i="1" l="1"/>
  <c r="J34" i="1" s="1"/>
  <c r="E115" i="1"/>
  <c r="F13" i="1" l="1"/>
  <c r="H13" i="1"/>
  <c r="J13" i="1"/>
  <c r="J11" i="1" s="1"/>
  <c r="J10" i="1" l="1"/>
  <c r="E13" i="1"/>
  <c r="F11" i="1"/>
  <c r="H11" i="1"/>
  <c r="F10" i="1" l="1"/>
  <c r="E11" i="1"/>
  <c r="G111" i="1" l="1"/>
  <c r="H111" i="1"/>
  <c r="H110" i="1" s="1"/>
  <c r="G110" i="1" l="1"/>
  <c r="G34" i="1" s="1"/>
  <c r="G10" i="1" s="1"/>
  <c r="E111" i="1"/>
  <c r="E110" i="1" s="1"/>
  <c r="H34" i="1" l="1"/>
  <c r="H10" i="1" s="1"/>
  <c r="E34" i="1" l="1"/>
  <c r="E10" i="1" s="1"/>
</calcChain>
</file>

<file path=xl/sharedStrings.xml><?xml version="1.0" encoding="utf-8"?>
<sst xmlns="http://schemas.openxmlformats.org/spreadsheetml/2006/main" count="676" uniqueCount="347">
  <si>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</si>
  <si>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</si>
  <si>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</si>
  <si>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</si>
  <si>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</si>
  <si>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</si>
  <si>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</si>
  <si>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</si>
  <si>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</si>
  <si>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</si>
  <si>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</si>
  <si>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</si>
  <si>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</si>
  <si>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</si>
  <si>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</si>
  <si>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</si>
  <si>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</si>
  <si>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</si>
  <si>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</si>
  <si>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</si>
  <si>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</si>
  <si>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</si>
  <si>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</si>
  <si>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</si>
  <si>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</si>
  <si>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</si>
  <si>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</si>
  <si>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</si>
  <si>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</si>
  <si>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</si>
  <si>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</si>
  <si>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</si>
  <si>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</si>
  <si>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</si>
  <si>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</si>
  <si>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</si>
  <si>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</si>
  <si>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</si>
  <si>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</si>
  <si>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</si>
  <si>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</si>
  <si>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</si>
  <si>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</si>
  <si>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</si>
  <si>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</si>
  <si>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</si>
  <si>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</si>
  <si>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</si>
  <si>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</si>
  <si>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</si>
  <si>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</si>
  <si>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</si>
  <si>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</si>
  <si>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</si>
  <si>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</si>
  <si>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</si>
  <si>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</si>
  <si>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</si>
  <si>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</si>
  <si>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</si>
  <si>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</si>
  <si>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</si>
  <si>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</si>
  <si>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</si>
  <si>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</si>
  <si>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</si>
  <si>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</si>
  <si>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</si>
  <si>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</si>
  <si>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</si>
  <si>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</si>
  <si>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</si>
  <si>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</si>
  <si>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</si>
  <si>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</si>
  <si>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</si>
  <si>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</si>
  <si>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</si>
  <si>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</si>
  <si>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</si>
  <si>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</si>
  <si>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</si>
  <si>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</si>
  <si>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</si>
  <si>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</si>
  <si>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</si>
  <si>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</si>
  <si>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</si>
  <si>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</si>
  <si>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</si>
  <si>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</si>
  <si>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</si>
  <si>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</si>
  <si>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</si>
  <si>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</si>
  <si>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</si>
  <si>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</si>
  <si>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</si>
  <si>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</si>
  <si>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</si>
  <si>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</si>
  <si>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</si>
  <si>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</si>
  <si>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</si>
  <si>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</si>
  <si>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</si>
  <si>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</si>
  <si>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</si>
  <si>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</si>
  <si>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</si>
  <si>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</si>
  <si>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</si>
  <si>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</si>
  <si>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</si>
  <si>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</si>
  <si>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</si>
  <si>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</si>
  <si>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</si>
  <si>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</si>
  <si>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</si>
  <si>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</si>
  <si>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</si>
  <si>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</si>
  <si>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</si>
  <si>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</si>
  <si>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</si>
  <si>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</si>
  <si>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</si>
  <si>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</si>
  <si>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</si>
  <si>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</si>
  <si>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</si>
  <si>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</si>
  <si>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</si>
  <si>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</si>
  <si>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</si>
  <si>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</si>
  <si>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</si>
  <si>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</si>
  <si>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</si>
  <si>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</si>
  <si>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</si>
  <si>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</si>
  <si>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</si>
  <si>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</si>
  <si>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</si>
  <si>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</si>
  <si>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</si>
  <si>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</si>
  <si>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</si>
  <si>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</si>
  <si>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</si>
  <si>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</si>
  <si>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</si>
  <si>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</si>
  <si>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</si>
  <si>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</si>
  <si>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</si>
  <si>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</si>
  <si>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</si>
  <si>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</si>
  <si>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</si>
  <si>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</si>
  <si>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</si>
  <si>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</si>
  <si>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</si>
  <si>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</si>
  <si>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</si>
  <si>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</si>
  <si>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</si>
  <si>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</si>
  <si>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</si>
  <si>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</si>
  <si>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</si>
  <si>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</si>
  <si>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</si>
  <si>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</si>
  <si>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</si>
  <si>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</si>
  <si>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</si>
  <si>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</si>
  <si>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</si>
  <si>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</si>
  <si>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</si>
  <si>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</si>
  <si>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</si>
  <si>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</si>
  <si>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</si>
  <si>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</si>
  <si>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</si>
  <si>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</si>
  <si>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</si>
  <si>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</si>
  <si>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</si>
  <si>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</si>
  <si>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</si>
  <si>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</si>
  <si>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</si>
  <si>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</si>
  <si>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</si>
  <si>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</si>
  <si>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</si>
  <si>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</si>
  <si>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</si>
  <si>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</si>
  <si>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</si>
  <si>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</si>
  <si>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</si>
  <si>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</si>
  <si>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</si>
  <si>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</si>
  <si>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</si>
  <si>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</si>
  <si>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</si>
  <si>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</si>
  <si>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</si>
  <si>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</si>
  <si>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</si>
  <si>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</si>
  <si>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</si>
  <si>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</si>
  <si>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</si>
  <si>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</si>
  <si>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</si>
  <si>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</si>
  <si>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</si>
  <si>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</si>
  <si>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</si>
  <si>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</si>
  <si>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</si>
  <si>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Капитальный ремонт жилого дома № 11 по ул. Молодежная в с. Тельвиска Сельского поселения "Тельвисочный сельсовет" ЗР НАО</t>
  </si>
  <si>
    <t>Текущий ремонт муниципального жилищного фонда в д. Макарово Сельского поселения "Тельвисочный сельсовет" ЗР НАО</t>
  </si>
  <si>
    <t>Капитальный ремонт (чердачное перекрытие) многоквартирного жилого дома № 2, м-н.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</si>
  <si>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</si>
  <si>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м-н. Березовый в п. Красное Сельского поселения "Приморско-Куйский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</si>
  <si>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</si>
  <si>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</si>
  <si>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</si>
  <si>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</si>
  <si>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</si>
  <si>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</si>
  <si>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</si>
  <si>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</si>
  <si>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</si>
  <si>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</si>
  <si>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Снос (демонтаж) жилого дома № 3 по ул. Рябиновая в д. Макарово Сельского поселения "Тельвисочный сельсовет" ЗР НАО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</si>
  <si>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</si>
  <si>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</si>
  <si>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</si>
  <si>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Приобретение квартиры в п. Искателей МО «Городское поселения «Рабочий поселок Искателей»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</si>
  <si>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</si>
  <si>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</si>
  <si>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</si>
  <si>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</si>
  <si>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</si>
  <si>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Снос (демонтаж) жилого дома № 49 в д. Волоковая Сельского поселения "Пешский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</si>
  <si>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</si>
  <si>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</si>
  <si>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</si>
  <si>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</si>
  <si>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</si>
  <si>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</si>
  <si>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</si>
  <si>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</si>
  <si>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</si>
  <si>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</si>
  <si>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</si>
  <si>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</si>
  <si>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</si>
  <si>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</si>
  <si>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</si>
  <si>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Капитальный ремонт дома № 2 по ул. Южная в п. Усть-Кара Сельского поселения "Карский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</si>
  <si>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</si>
  <si>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</si>
  <si>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</si>
  <si>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</si>
  <si>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</si>
  <si>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</si>
  <si>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</si>
  <si>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</si>
  <si>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</si>
  <si>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</si>
  <si>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</si>
  <si>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4.10</t>
  </si>
  <si>
    <t>4.11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</si>
  <si>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</si>
  <si>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</si>
  <si>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</si>
  <si>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</si>
  <si>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</si>
  <si>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</si>
  <si>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</si>
  <si>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</si>
  <si>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</si>
  <si>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</si>
  <si>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</si>
  <si>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</si>
  <si>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</si>
  <si>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</si>
  <si>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</si>
  <si>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</si>
  <si>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</si>
  <si>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</si>
  <si>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</si>
  <si>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</si>
  <si>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</si>
  <si>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</si>
  <si>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</si>
  <si>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</si>
  <si>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</si>
  <si>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</si>
  <si>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</si>
  <si>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</si>
  <si>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</si>
  <si>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</si>
  <si>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</si>
  <si>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</si>
  <si>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</si>
  <si>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</si>
  <si>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</si>
  <si>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</si>
  <si>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</si>
  <si>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</si>
  <si>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</si>
  <si>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</si>
  <si>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</si>
  <si>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</si>
  <si>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</si>
  <si>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</si>
  <si>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</si>
  <si>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</si>
  <si>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</si>
  <si>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</si>
  <si>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</si>
  <si>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</si>
  <si>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</si>
  <si>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</si>
  <si>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</si>
  <si>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</si>
  <si>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</si>
  <si>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</si>
  <si>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</si>
  <si>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</si>
  <si>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Ремонт жилого дома № 14 по ул. Набережная в п. Бугрино Сельского поселения "Колгуевский сельсовет" ЗР НАО</t>
  </si>
  <si>
    <t>1.20</t>
  </si>
  <si>
    <t>1.21</t>
  </si>
  <si>
    <t>1.22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</si>
</sst>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?_р_._-;_-@_-"/>
    <numFmt numFmtId="171" formatCode="_-* #,##0.0\ _₽_-;\-* #,##0.0\ _₽_-;_-* &quot;-&quot;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43" fontId="8" fillId="0" borderId="1" xfId="2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9" fontId="3" fillId="0" borderId="2" xfId="1" applyNumberFormat="1" applyFont="1" applyFill="1" applyBorder="1" applyAlignment="1">
      <alignment horizontal="center" vertical="center"/>
    </xf>
    <xf numFmtId="43" fontId="3" fillId="0" borderId="3" xfId="1" applyNumberFormat="1" applyFont="1" applyFill="1" applyBorder="1" applyAlignment="1">
      <alignment vertical="center"/>
    </xf>
    <xf numFmtId="168" fontId="3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justify" vertical="center" wrapText="1"/>
    </xf>
    <xf numFmtId="168" fontId="3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169" fontId="3" fillId="0" borderId="3" xfId="1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view="pageBreakPreview" topLeftCell="A13" zoomScale="110" zoomScaleNormal="100" zoomScaleSheetLayoutView="110" workbookViewId="0">
      <selection activeCell="B18" sqref="B18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75" t="s">
        <v>41</v>
      </c>
      <c r="L1" s="75"/>
      <c r="M1" s="75"/>
      <c r="N1" s="75"/>
      <c r="O1" s="75"/>
    </row>
    <row r="2" spans="1:15" ht="60" customHeight="1" x14ac:dyDescent="0.25">
      <c r="A2" s="76" t="s">
        <v>42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36.75" customHeight="1" x14ac:dyDescent="0.25">
      <c r="A3" s="74" t="s">
        <v>27</v>
      </c>
      <c r="B3" s="74" t="s">
        <v>28</v>
      </c>
      <c r="C3" s="74" t="s">
        <v>29</v>
      </c>
      <c r="D3" s="74" t="s">
        <v>30</v>
      </c>
      <c r="E3" s="74" t="s">
        <v>31</v>
      </c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53.25" customHeight="1" x14ac:dyDescent="0.25">
      <c r="A4" s="77"/>
      <c r="B4" s="77"/>
      <c r="C4" s="74"/>
      <c r="D4" s="74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78" t="s">
        <v>136</v>
      </c>
      <c r="B5" s="33" t="s">
        <v>43</v>
      </c>
      <c r="C5" s="22" t="s">
        <v>44</v>
      </c>
      <c r="D5" s="23">
        <v>1.1000000000000001</v>
      </c>
      <c r="E5" s="17">
        <v>1.7</v>
      </c>
      <c r="F5" s="52">
        <f>1049.6/1000</f>
        <v>1.0495999999999999</v>
      </c>
      <c r="G5" s="38">
        <f>(725.5-239.1+37.5+41+50.2)/1000</f>
        <v>0.61509999999999998</v>
      </c>
      <c r="H5" s="38">
        <f>(1180+239.1)/1000</f>
        <v>1.4190999999999998</v>
      </c>
      <c r="I5" s="31">
        <v>0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79"/>
      <c r="B6" s="33" t="s">
        <v>45</v>
      </c>
      <c r="C6" s="22" t="s">
        <v>46</v>
      </c>
      <c r="D6" s="22">
        <v>16</v>
      </c>
      <c r="E6" s="17">
        <v>25</v>
      </c>
      <c r="F6" s="17">
        <v>18</v>
      </c>
      <c r="G6" s="37">
        <f>11-4+3</f>
        <v>10</v>
      </c>
      <c r="H6" s="37">
        <f>24+4</f>
        <v>28</v>
      </c>
      <c r="I6" s="31">
        <v>0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79"/>
      <c r="B7" s="33" t="s">
        <v>119</v>
      </c>
      <c r="C7" s="22" t="s">
        <v>120</v>
      </c>
      <c r="D7" s="22">
        <v>25.1</v>
      </c>
      <c r="E7" s="17">
        <v>25.12</v>
      </c>
      <c r="F7" s="17">
        <v>25.15</v>
      </c>
      <c r="G7" s="31">
        <v>25.62</v>
      </c>
      <c r="H7" s="31">
        <v>25.43</v>
      </c>
      <c r="I7" s="31">
        <v>25.43</v>
      </c>
      <c r="J7" s="31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0"/>
      <c r="B8" s="33" t="s">
        <v>132</v>
      </c>
      <c r="C8" s="22" t="s">
        <v>133</v>
      </c>
      <c r="D8" s="22">
        <v>0</v>
      </c>
      <c r="E8" s="48">
        <v>0</v>
      </c>
      <c r="F8" s="37">
        <v>1</v>
      </c>
      <c r="G8" s="37">
        <v>3</v>
      </c>
      <c r="H8" s="31">
        <v>0</v>
      </c>
      <c r="I8" s="31">
        <v>0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78" t="s">
        <v>116</v>
      </c>
      <c r="B9" s="33" t="s">
        <v>115</v>
      </c>
      <c r="C9" s="22" t="s">
        <v>47</v>
      </c>
      <c r="D9" s="22">
        <v>19</v>
      </c>
      <c r="E9" s="28">
        <v>18</v>
      </c>
      <c r="F9" s="37">
        <v>26</v>
      </c>
      <c r="G9" s="37">
        <f>33+1+1</f>
        <v>35</v>
      </c>
      <c r="H9" s="37">
        <v>1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0"/>
      <c r="B10" s="67" t="s">
        <v>304</v>
      </c>
      <c r="C10" s="22" t="s">
        <v>133</v>
      </c>
      <c r="D10" s="68">
        <v>0</v>
      </c>
      <c r="E10" s="46">
        <v>0</v>
      </c>
      <c r="F10" s="37">
        <v>0</v>
      </c>
      <c r="G10" s="37">
        <v>5</v>
      </c>
      <c r="H10" s="37"/>
      <c r="I10" s="31"/>
      <c r="J10" s="31"/>
      <c r="K10" s="32"/>
      <c r="L10" s="32"/>
      <c r="M10" s="32"/>
      <c r="N10" s="32"/>
      <c r="O10" s="32"/>
    </row>
    <row r="11" spans="1:15" ht="45" x14ac:dyDescent="0.25">
      <c r="A11" s="78" t="s">
        <v>68</v>
      </c>
      <c r="B11" s="33" t="s">
        <v>69</v>
      </c>
      <c r="C11" s="22" t="s">
        <v>47</v>
      </c>
      <c r="D11" s="22">
        <v>3</v>
      </c>
      <c r="E11" s="28">
        <v>2</v>
      </c>
      <c r="F11" s="31">
        <v>0</v>
      </c>
      <c r="G11" s="37">
        <v>1</v>
      </c>
      <c r="H11" s="31">
        <v>0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79"/>
      <c r="B12" s="33" t="s">
        <v>71</v>
      </c>
      <c r="C12" s="22" t="s">
        <v>74</v>
      </c>
      <c r="D12" s="22">
        <v>3.7</v>
      </c>
      <c r="E12" s="28">
        <v>2.8</v>
      </c>
      <c r="F12" s="31">
        <v>0</v>
      </c>
      <c r="G12" s="38">
        <f>2517/1000</f>
        <v>2.5169999999999999</v>
      </c>
      <c r="H12" s="31">
        <v>0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60" x14ac:dyDescent="0.25">
      <c r="A13" s="80"/>
      <c r="B13" s="33" t="s">
        <v>325</v>
      </c>
      <c r="C13" s="22" t="s">
        <v>47</v>
      </c>
      <c r="D13" s="31">
        <v>0</v>
      </c>
      <c r="E13" s="31">
        <v>0</v>
      </c>
      <c r="F13" s="31">
        <v>0</v>
      </c>
      <c r="G13" s="37">
        <v>2</v>
      </c>
      <c r="H13" s="31">
        <v>0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90" x14ac:dyDescent="0.25">
      <c r="A14" s="33" t="s">
        <v>70</v>
      </c>
      <c r="B14" s="33" t="s">
        <v>72</v>
      </c>
      <c r="C14" s="22" t="s">
        <v>73</v>
      </c>
      <c r="D14" s="22">
        <v>0.3</v>
      </c>
      <c r="E14" s="28">
        <v>7.0000000000000007E-2</v>
      </c>
      <c r="F14" s="31">
        <v>0.26</v>
      </c>
      <c r="G14" s="31">
        <v>1.31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120" x14ac:dyDescent="0.25">
      <c r="A15" s="33" t="s">
        <v>113</v>
      </c>
      <c r="B15" s="33" t="s">
        <v>112</v>
      </c>
      <c r="C15" s="22" t="s">
        <v>114</v>
      </c>
      <c r="D15" s="22">
        <v>0</v>
      </c>
      <c r="E15" s="28">
        <v>8</v>
      </c>
      <c r="F15" s="31">
        <v>0</v>
      </c>
      <c r="G15" s="37">
        <v>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60" x14ac:dyDescent="0.25">
      <c r="A16" s="94" t="s">
        <v>135</v>
      </c>
      <c r="B16" s="33" t="s">
        <v>131</v>
      </c>
      <c r="C16" s="22" t="s">
        <v>130</v>
      </c>
      <c r="D16" s="22">
        <v>0</v>
      </c>
      <c r="E16" s="28">
        <v>1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45" x14ac:dyDescent="0.25">
      <c r="A17" s="94"/>
      <c r="B17" s="33" t="s">
        <v>227</v>
      </c>
      <c r="C17" s="22" t="s">
        <v>130</v>
      </c>
      <c r="D17" s="22">
        <v>0</v>
      </c>
      <c r="E17" s="46">
        <v>0</v>
      </c>
      <c r="F17" s="37">
        <v>13</v>
      </c>
      <c r="G17" s="31">
        <v>0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94"/>
      <c r="B18" s="69" t="s">
        <v>322</v>
      </c>
      <c r="C18" s="22" t="s">
        <v>130</v>
      </c>
      <c r="D18" s="22">
        <v>0</v>
      </c>
      <c r="E18" s="46">
        <v>0</v>
      </c>
      <c r="F18" s="37">
        <v>0</v>
      </c>
      <c r="G18" s="37">
        <v>12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</sheetData>
  <mergeCells count="11">
    <mergeCell ref="A16:A18"/>
    <mergeCell ref="E3:O3"/>
    <mergeCell ref="K1:O1"/>
    <mergeCell ref="A2:O2"/>
    <mergeCell ref="A3:A4"/>
    <mergeCell ref="B3:B4"/>
    <mergeCell ref="C3:C4"/>
    <mergeCell ref="D3:D4"/>
    <mergeCell ref="A5:A8"/>
    <mergeCell ref="A9:A10"/>
    <mergeCell ref="A11:A1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Q143"/>
  <sheetViews>
    <sheetView tabSelected="1" view="pageBreakPreview" zoomScale="70" zoomScaleNormal="70" zoomScaleSheetLayoutView="70" workbookViewId="0">
      <pane xSplit="4" ySplit="9" topLeftCell="E103" activePane="bottomRight" state="frozen"/>
      <selection pane="topRight" activeCell="E1" sqref="E1"/>
      <selection pane="bottomLeft" activeCell="A10" sqref="A10"/>
      <selection pane="bottomRight" activeCell="A27" sqref="A27:A33"/>
    </sheetView>
  </sheetViews>
  <sheetFormatPr defaultRowHeight="15.75" outlineLevelCol="1" x14ac:dyDescent="0.25"/>
  <cols>
    <col min="1" max="1" width="6.57031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5.140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5.5703125" style="1" hidden="1" customWidth="1" outlineLevel="1"/>
    <col min="22" max="22" width="16.42578125" style="1" customWidth="1"/>
    <col min="23" max="23" width="15.28515625" style="1" customWidth="1"/>
    <col min="24" max="24" width="14.28515625" style="6" customWidth="1"/>
    <col min="25" max="25" width="14" style="4" customWidth="1" collapsed="1"/>
    <col min="26" max="26" width="13.5703125" style="1" hidden="1" customWidth="1" outlineLevel="1"/>
    <col min="27" max="27" width="15.140625" style="1" customWidth="1"/>
    <col min="28" max="28" width="16.71093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7" style="1" customWidth="1"/>
    <col min="39" max="39" width="15.7109375" style="6" customWidth="1"/>
    <col min="40" max="40" width="12.28515625" style="4" customWidth="1" collapsed="1"/>
    <col min="41" max="41" width="15" style="1" hidden="1" customWidth="1" outlineLevel="1"/>
    <col min="42" max="42" width="15" style="1" customWidth="1"/>
    <col min="43" max="43" width="15.5703125" style="1" customWidth="1"/>
    <col min="44" max="44" width="13.85546875" style="6" customWidth="1"/>
    <col min="45" max="45" width="13.28515625" style="4" customWidth="1" collapsed="1"/>
    <col min="46" max="46" width="10.7109375" style="1" hidden="1" customWidth="1" outlineLevel="1"/>
    <col min="47" max="47" width="11.7109375" style="1" customWidth="1"/>
    <col min="48" max="48" width="14.42578125" style="1" customWidth="1"/>
    <col min="49" max="49" width="10.5703125" style="6" customWidth="1"/>
    <col min="50" max="50" width="13.42578125" style="4" customWidth="1" collapsed="1"/>
    <col min="51" max="51" width="12" style="1" hidden="1" customWidth="1" outlineLevel="1"/>
    <col min="52" max="52" width="9.85546875" style="1" customWidth="1"/>
    <col min="53" max="53" width="13.7109375" style="1" customWidth="1"/>
    <col min="54" max="54" width="10.5703125" style="6" customWidth="1"/>
    <col min="55" max="55" width="12.140625" style="4" customWidth="1" collapsed="1"/>
    <col min="56" max="56" width="10.85546875" style="1" hidden="1" customWidth="1" outlineLevel="1"/>
    <col min="57" max="57" width="12.7109375" style="1" customWidth="1"/>
    <col min="58" max="58" width="15" style="1" customWidth="1"/>
    <col min="59" max="59" width="12.140625" style="6" customWidth="1"/>
    <col min="60" max="60" width="13" style="4" customWidth="1" collapsed="1"/>
    <col min="61" max="61" width="11.5703125" style="1" hidden="1" customWidth="1" outlineLevel="1"/>
    <col min="62" max="62" width="11.5703125" style="1" customWidth="1"/>
    <col min="63" max="63" width="17" style="1" customWidth="1"/>
    <col min="64" max="64" width="10.85546875" style="6" customWidth="1"/>
    <col min="65" max="16384" width="9.140625" style="1"/>
  </cols>
  <sheetData>
    <row r="1" spans="1:67" ht="60" customHeight="1" x14ac:dyDescent="0.25">
      <c r="BJ1" s="87" t="s">
        <v>37</v>
      </c>
      <c r="BK1" s="87"/>
      <c r="BL1" s="87"/>
    </row>
    <row r="2" spans="1:67" ht="44.25" customHeight="1" x14ac:dyDescent="0.25">
      <c r="BJ2" s="87"/>
      <c r="BK2" s="87"/>
      <c r="BL2" s="87"/>
    </row>
    <row r="3" spans="1:67" ht="30.75" customHeight="1" x14ac:dyDescent="0.25">
      <c r="A3" s="81" t="s">
        <v>36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1"/>
      <c r="AR3" s="1"/>
      <c r="AS3" s="1"/>
      <c r="AW3" s="1"/>
      <c r="AX3" s="1"/>
      <c r="BB3" s="1"/>
      <c r="BC3" s="1"/>
      <c r="BG3" s="1"/>
      <c r="BH3" s="1"/>
      <c r="BJ3" s="87"/>
      <c r="BK3" s="87"/>
      <c r="BL3" s="87"/>
      <c r="BM3" s="15"/>
      <c r="BN3" s="15"/>
      <c r="BO3" s="15"/>
    </row>
    <row r="4" spans="1:67" x14ac:dyDescent="0.25">
      <c r="E4" s="3"/>
    </row>
    <row r="5" spans="1:67" x14ac:dyDescent="0.25">
      <c r="A5" s="82" t="s">
        <v>0</v>
      </c>
      <c r="B5" s="83" t="s">
        <v>1</v>
      </c>
      <c r="C5" s="83" t="s">
        <v>2</v>
      </c>
      <c r="D5" s="83" t="s">
        <v>3</v>
      </c>
      <c r="E5" s="84" t="s">
        <v>4</v>
      </c>
      <c r="F5" s="84"/>
      <c r="G5" s="84"/>
      <c r="H5" s="84"/>
      <c r="I5" s="84"/>
      <c r="J5" s="84" t="s">
        <v>5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 spans="1:67" x14ac:dyDescent="0.25">
      <c r="A6" s="82"/>
      <c r="B6" s="83"/>
      <c r="C6" s="83"/>
      <c r="D6" s="83"/>
      <c r="E6" s="84"/>
      <c r="F6" s="84"/>
      <c r="G6" s="84"/>
      <c r="H6" s="84"/>
      <c r="I6" s="84"/>
      <c r="J6" s="84" t="s">
        <v>6</v>
      </c>
      <c r="K6" s="84"/>
      <c r="L6" s="84"/>
      <c r="M6" s="84"/>
      <c r="N6" s="84"/>
      <c r="O6" s="84" t="s">
        <v>7</v>
      </c>
      <c r="P6" s="84"/>
      <c r="Q6" s="84"/>
      <c r="R6" s="84"/>
      <c r="S6" s="84"/>
      <c r="T6" s="84" t="s">
        <v>8</v>
      </c>
      <c r="U6" s="84"/>
      <c r="V6" s="84"/>
      <c r="W6" s="84"/>
      <c r="X6" s="84"/>
      <c r="Y6" s="84" t="s">
        <v>9</v>
      </c>
      <c r="Z6" s="84"/>
      <c r="AA6" s="84"/>
      <c r="AB6" s="84"/>
      <c r="AC6" s="84"/>
      <c r="AD6" s="84" t="s">
        <v>10</v>
      </c>
      <c r="AE6" s="84"/>
      <c r="AF6" s="84"/>
      <c r="AG6" s="84"/>
      <c r="AH6" s="84"/>
      <c r="AI6" s="84" t="s">
        <v>11</v>
      </c>
      <c r="AJ6" s="84"/>
      <c r="AK6" s="84"/>
      <c r="AL6" s="84"/>
      <c r="AM6" s="84"/>
      <c r="AN6" s="84" t="s">
        <v>12</v>
      </c>
      <c r="AO6" s="84"/>
      <c r="AP6" s="84"/>
      <c r="AQ6" s="84"/>
      <c r="AR6" s="84"/>
      <c r="AS6" s="84" t="s">
        <v>13</v>
      </c>
      <c r="AT6" s="84"/>
      <c r="AU6" s="84"/>
      <c r="AV6" s="84"/>
      <c r="AW6" s="84"/>
      <c r="AX6" s="84" t="s">
        <v>14</v>
      </c>
      <c r="AY6" s="84"/>
      <c r="AZ6" s="84"/>
      <c r="BA6" s="84"/>
      <c r="BB6" s="84"/>
      <c r="BC6" s="84" t="s">
        <v>15</v>
      </c>
      <c r="BD6" s="84"/>
      <c r="BE6" s="84"/>
      <c r="BF6" s="84"/>
      <c r="BG6" s="84"/>
      <c r="BH6" s="84" t="s">
        <v>16</v>
      </c>
      <c r="BI6" s="84"/>
      <c r="BJ6" s="84"/>
      <c r="BK6" s="84"/>
      <c r="BL6" s="84"/>
    </row>
    <row r="7" spans="1:67" x14ac:dyDescent="0.25">
      <c r="A7" s="82"/>
      <c r="B7" s="83"/>
      <c r="C7" s="83"/>
      <c r="D7" s="83"/>
      <c r="E7" s="86" t="s">
        <v>17</v>
      </c>
      <c r="F7" s="85" t="s">
        <v>18</v>
      </c>
      <c r="G7" s="85"/>
      <c r="H7" s="85"/>
      <c r="I7" s="85"/>
      <c r="J7" s="86" t="s">
        <v>17</v>
      </c>
      <c r="K7" s="85" t="s">
        <v>18</v>
      </c>
      <c r="L7" s="85"/>
      <c r="M7" s="85"/>
      <c r="N7" s="85"/>
      <c r="O7" s="86" t="s">
        <v>17</v>
      </c>
      <c r="P7" s="85" t="s">
        <v>18</v>
      </c>
      <c r="Q7" s="85"/>
      <c r="R7" s="85"/>
      <c r="S7" s="85"/>
      <c r="T7" s="86" t="s">
        <v>17</v>
      </c>
      <c r="U7" s="85" t="s">
        <v>18</v>
      </c>
      <c r="V7" s="85"/>
      <c r="W7" s="85"/>
      <c r="X7" s="85"/>
      <c r="Y7" s="86" t="s">
        <v>17</v>
      </c>
      <c r="Z7" s="85" t="s">
        <v>18</v>
      </c>
      <c r="AA7" s="85"/>
      <c r="AB7" s="85"/>
      <c r="AC7" s="85"/>
      <c r="AD7" s="86" t="s">
        <v>17</v>
      </c>
      <c r="AE7" s="85" t="s">
        <v>18</v>
      </c>
      <c r="AF7" s="85"/>
      <c r="AG7" s="85"/>
      <c r="AH7" s="85"/>
      <c r="AI7" s="86" t="s">
        <v>17</v>
      </c>
      <c r="AJ7" s="85" t="s">
        <v>18</v>
      </c>
      <c r="AK7" s="85"/>
      <c r="AL7" s="85"/>
      <c r="AM7" s="85"/>
      <c r="AN7" s="86" t="s">
        <v>17</v>
      </c>
      <c r="AO7" s="85" t="s">
        <v>18</v>
      </c>
      <c r="AP7" s="85"/>
      <c r="AQ7" s="85"/>
      <c r="AR7" s="85"/>
      <c r="AS7" s="86" t="s">
        <v>17</v>
      </c>
      <c r="AT7" s="85" t="s">
        <v>18</v>
      </c>
      <c r="AU7" s="85"/>
      <c r="AV7" s="85"/>
      <c r="AW7" s="85"/>
      <c r="AX7" s="86" t="s">
        <v>17</v>
      </c>
      <c r="AY7" s="85" t="s">
        <v>18</v>
      </c>
      <c r="AZ7" s="85"/>
      <c r="BA7" s="85"/>
      <c r="BB7" s="85"/>
      <c r="BC7" s="86" t="s">
        <v>17</v>
      </c>
      <c r="BD7" s="85" t="s">
        <v>18</v>
      </c>
      <c r="BE7" s="85"/>
      <c r="BF7" s="85"/>
      <c r="BG7" s="85"/>
      <c r="BH7" s="86" t="s">
        <v>17</v>
      </c>
      <c r="BI7" s="85" t="s">
        <v>18</v>
      </c>
      <c r="BJ7" s="85"/>
      <c r="BK7" s="85"/>
      <c r="BL7" s="85"/>
    </row>
    <row r="8" spans="1:67" s="7" customFormat="1" ht="52.5" customHeight="1" x14ac:dyDescent="0.25">
      <c r="A8" s="82"/>
      <c r="B8" s="83"/>
      <c r="C8" s="83"/>
      <c r="D8" s="83"/>
      <c r="E8" s="86"/>
      <c r="F8" s="55" t="s">
        <v>19</v>
      </c>
      <c r="G8" s="55" t="s">
        <v>20</v>
      </c>
      <c r="H8" s="55" t="s">
        <v>21</v>
      </c>
      <c r="I8" s="55" t="s">
        <v>22</v>
      </c>
      <c r="J8" s="86"/>
      <c r="K8" s="55" t="s">
        <v>19</v>
      </c>
      <c r="L8" s="55" t="s">
        <v>20</v>
      </c>
      <c r="M8" s="55" t="s">
        <v>21</v>
      </c>
      <c r="N8" s="55" t="s">
        <v>22</v>
      </c>
      <c r="O8" s="86"/>
      <c r="P8" s="55" t="s">
        <v>19</v>
      </c>
      <c r="Q8" s="55" t="s">
        <v>20</v>
      </c>
      <c r="R8" s="55" t="s">
        <v>21</v>
      </c>
      <c r="S8" s="55" t="s">
        <v>22</v>
      </c>
      <c r="T8" s="86"/>
      <c r="U8" s="55" t="s">
        <v>19</v>
      </c>
      <c r="V8" s="55" t="s">
        <v>20</v>
      </c>
      <c r="W8" s="55" t="s">
        <v>21</v>
      </c>
      <c r="X8" s="55" t="s">
        <v>22</v>
      </c>
      <c r="Y8" s="86"/>
      <c r="Z8" s="55" t="s">
        <v>19</v>
      </c>
      <c r="AA8" s="55" t="s">
        <v>20</v>
      </c>
      <c r="AB8" s="55" t="s">
        <v>21</v>
      </c>
      <c r="AC8" s="55" t="s">
        <v>22</v>
      </c>
      <c r="AD8" s="86"/>
      <c r="AE8" s="55" t="s">
        <v>19</v>
      </c>
      <c r="AF8" s="55" t="s">
        <v>20</v>
      </c>
      <c r="AG8" s="55" t="s">
        <v>21</v>
      </c>
      <c r="AH8" s="55" t="s">
        <v>22</v>
      </c>
      <c r="AI8" s="86"/>
      <c r="AJ8" s="55" t="s">
        <v>19</v>
      </c>
      <c r="AK8" s="55" t="s">
        <v>20</v>
      </c>
      <c r="AL8" s="55" t="s">
        <v>21</v>
      </c>
      <c r="AM8" s="55" t="s">
        <v>22</v>
      </c>
      <c r="AN8" s="86"/>
      <c r="AO8" s="55" t="s">
        <v>19</v>
      </c>
      <c r="AP8" s="55" t="s">
        <v>20</v>
      </c>
      <c r="AQ8" s="55" t="s">
        <v>21</v>
      </c>
      <c r="AR8" s="55" t="s">
        <v>22</v>
      </c>
      <c r="AS8" s="86"/>
      <c r="AT8" s="55" t="s">
        <v>19</v>
      </c>
      <c r="AU8" s="55" t="s">
        <v>20</v>
      </c>
      <c r="AV8" s="55" t="s">
        <v>21</v>
      </c>
      <c r="AW8" s="55" t="s">
        <v>22</v>
      </c>
      <c r="AX8" s="86"/>
      <c r="AY8" s="55" t="s">
        <v>19</v>
      </c>
      <c r="AZ8" s="55" t="s">
        <v>20</v>
      </c>
      <c r="BA8" s="55" t="s">
        <v>21</v>
      </c>
      <c r="BB8" s="55" t="s">
        <v>22</v>
      </c>
      <c r="BC8" s="86"/>
      <c r="BD8" s="55" t="s">
        <v>19</v>
      </c>
      <c r="BE8" s="55" t="s">
        <v>20</v>
      </c>
      <c r="BF8" s="55" t="s">
        <v>21</v>
      </c>
      <c r="BG8" s="55" t="s">
        <v>22</v>
      </c>
      <c r="BH8" s="86"/>
      <c r="BI8" s="55" t="s">
        <v>19</v>
      </c>
      <c r="BJ8" s="55" t="s">
        <v>20</v>
      </c>
      <c r="BK8" s="55" t="s">
        <v>21</v>
      </c>
      <c r="BL8" s="55" t="s">
        <v>22</v>
      </c>
    </row>
    <row r="9" spans="1:67" s="7" customFormat="1" x14ac:dyDescent="0.25">
      <c r="A9" s="54">
        <v>1</v>
      </c>
      <c r="B9" s="55">
        <v>2</v>
      </c>
      <c r="C9" s="55">
        <v>3</v>
      </c>
      <c r="D9" s="55">
        <v>4</v>
      </c>
      <c r="E9" s="55">
        <v>5</v>
      </c>
      <c r="F9" s="54">
        <v>6</v>
      </c>
      <c r="G9" s="55">
        <v>6</v>
      </c>
      <c r="H9" s="55">
        <v>7</v>
      </c>
      <c r="I9" s="55">
        <v>8</v>
      </c>
      <c r="J9" s="54" t="s">
        <v>150</v>
      </c>
      <c r="K9" s="55">
        <v>10</v>
      </c>
      <c r="L9" s="55">
        <v>10</v>
      </c>
      <c r="M9" s="55">
        <v>11</v>
      </c>
      <c r="N9" s="54" t="s">
        <v>151</v>
      </c>
      <c r="O9" s="55">
        <v>13</v>
      </c>
      <c r="P9" s="54">
        <v>16</v>
      </c>
      <c r="Q9" s="55">
        <v>14</v>
      </c>
      <c r="R9" s="55">
        <v>15</v>
      </c>
      <c r="S9" s="55">
        <v>16</v>
      </c>
      <c r="T9" s="54" t="s">
        <v>152</v>
      </c>
      <c r="U9" s="55">
        <v>21</v>
      </c>
      <c r="V9" s="55">
        <v>18</v>
      </c>
      <c r="W9" s="55">
        <v>19</v>
      </c>
      <c r="X9" s="54" t="s">
        <v>153</v>
      </c>
      <c r="Y9" s="55">
        <v>21</v>
      </c>
      <c r="Z9" s="54">
        <v>26</v>
      </c>
      <c r="AA9" s="55">
        <v>22</v>
      </c>
      <c r="AB9" s="55">
        <v>23</v>
      </c>
      <c r="AC9" s="55">
        <v>24</v>
      </c>
      <c r="AD9" s="54" t="s">
        <v>154</v>
      </c>
      <c r="AE9" s="55">
        <v>31</v>
      </c>
      <c r="AF9" s="55">
        <v>26</v>
      </c>
      <c r="AG9" s="55">
        <v>27</v>
      </c>
      <c r="AH9" s="54" t="s">
        <v>155</v>
      </c>
      <c r="AI9" s="55">
        <v>29</v>
      </c>
      <c r="AJ9" s="54">
        <v>36</v>
      </c>
      <c r="AK9" s="55">
        <v>30</v>
      </c>
      <c r="AL9" s="55">
        <v>31</v>
      </c>
      <c r="AM9" s="55">
        <v>32</v>
      </c>
      <c r="AN9" s="54" t="s">
        <v>156</v>
      </c>
      <c r="AO9" s="55">
        <v>41</v>
      </c>
      <c r="AP9" s="55">
        <v>34</v>
      </c>
      <c r="AQ9" s="55">
        <v>35</v>
      </c>
      <c r="AR9" s="54" t="s">
        <v>157</v>
      </c>
      <c r="AS9" s="55">
        <v>37</v>
      </c>
      <c r="AT9" s="54">
        <v>46</v>
      </c>
      <c r="AU9" s="55">
        <v>38</v>
      </c>
      <c r="AV9" s="55">
        <v>39</v>
      </c>
      <c r="AW9" s="55">
        <v>40</v>
      </c>
      <c r="AX9" s="54" t="s">
        <v>158</v>
      </c>
      <c r="AY9" s="55">
        <v>51</v>
      </c>
      <c r="AZ9" s="55">
        <v>42</v>
      </c>
      <c r="BA9" s="55">
        <v>43</v>
      </c>
      <c r="BB9" s="54" t="s">
        <v>159</v>
      </c>
      <c r="BC9" s="55">
        <v>45</v>
      </c>
      <c r="BD9" s="54">
        <v>56</v>
      </c>
      <c r="BE9" s="55">
        <v>46</v>
      </c>
      <c r="BF9" s="55">
        <v>47</v>
      </c>
      <c r="BG9" s="55">
        <v>48</v>
      </c>
      <c r="BH9" s="54" t="s">
        <v>160</v>
      </c>
      <c r="BI9" s="55">
        <v>61</v>
      </c>
      <c r="BJ9" s="55">
        <v>50</v>
      </c>
      <c r="BK9" s="55">
        <v>51</v>
      </c>
      <c r="BL9" s="54" t="s">
        <v>161</v>
      </c>
    </row>
    <row r="10" spans="1:67" s="9" customFormat="1" x14ac:dyDescent="0.25">
      <c r="A10" s="54"/>
      <c r="B10" s="83" t="s">
        <v>35</v>
      </c>
      <c r="C10" s="83"/>
      <c r="D10" s="83"/>
      <c r="E10" s="8">
        <f t="shared" ref="E10:AJ10" si="0">E11+E34+E120+E125+E137+E139</f>
        <v>979738.50000000012</v>
      </c>
      <c r="F10" s="8">
        <f t="shared" si="0"/>
        <v>0</v>
      </c>
      <c r="G10" s="8">
        <f t="shared" si="0"/>
        <v>129726.6</v>
      </c>
      <c r="H10" s="8">
        <f t="shared" si="0"/>
        <v>850011.90000000014</v>
      </c>
      <c r="I10" s="8">
        <f t="shared" si="0"/>
        <v>0</v>
      </c>
      <c r="J10" s="8">
        <f t="shared" si="0"/>
        <v>41150.199999999997</v>
      </c>
      <c r="K10" s="8">
        <f t="shared" si="0"/>
        <v>0</v>
      </c>
      <c r="L10" s="8">
        <f t="shared" si="0"/>
        <v>0</v>
      </c>
      <c r="M10" s="8">
        <f t="shared" si="0"/>
        <v>41150.199999999997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0</v>
      </c>
      <c r="R10" s="8">
        <f t="shared" si="0"/>
        <v>100901.60000000003</v>
      </c>
      <c r="S10" s="8">
        <f t="shared" si="0"/>
        <v>0</v>
      </c>
      <c r="T10" s="8">
        <f t="shared" si="0"/>
        <v>182836.59999999995</v>
      </c>
      <c r="U10" s="8">
        <f t="shared" si="0"/>
        <v>0</v>
      </c>
      <c r="V10" s="8">
        <f t="shared" si="0"/>
        <v>38918</v>
      </c>
      <c r="W10" s="8">
        <f t="shared" si="0"/>
        <v>143918.59999999995</v>
      </c>
      <c r="X10" s="8">
        <f t="shared" si="0"/>
        <v>0</v>
      </c>
      <c r="Y10" s="8">
        <f t="shared" si="0"/>
        <v>144230.9</v>
      </c>
      <c r="Z10" s="8">
        <f t="shared" si="0"/>
        <v>0</v>
      </c>
      <c r="AA10" s="8">
        <f t="shared" si="0"/>
        <v>90808.6</v>
      </c>
      <c r="AB10" s="8">
        <f t="shared" si="0"/>
        <v>53422.30000000001</v>
      </c>
      <c r="AC10" s="8">
        <f t="shared" si="0"/>
        <v>0</v>
      </c>
      <c r="AD10" s="8">
        <f t="shared" si="0"/>
        <v>72945.600000000006</v>
      </c>
      <c r="AE10" s="8">
        <f t="shared" si="0"/>
        <v>0</v>
      </c>
      <c r="AF10" s="8">
        <f t="shared" si="0"/>
        <v>0</v>
      </c>
      <c r="AG10" s="8">
        <f t="shared" si="0"/>
        <v>72945.600000000006</v>
      </c>
      <c r="AH10" s="8">
        <f t="shared" si="0"/>
        <v>0</v>
      </c>
      <c r="AI10" s="8">
        <f t="shared" si="0"/>
        <v>72945.600000000006</v>
      </c>
      <c r="AJ10" s="8">
        <f t="shared" si="0"/>
        <v>0</v>
      </c>
      <c r="AK10" s="8">
        <f t="shared" ref="AK10:BP10" si="1">AK11+AK34+AK120+AK125+AK137+AK139</f>
        <v>0</v>
      </c>
      <c r="AL10" s="8">
        <f t="shared" si="1"/>
        <v>72945.600000000006</v>
      </c>
      <c r="AM10" s="8">
        <f t="shared" si="1"/>
        <v>0</v>
      </c>
      <c r="AN10" s="8">
        <f t="shared" si="1"/>
        <v>72945.600000000006</v>
      </c>
      <c r="AO10" s="8">
        <f t="shared" si="1"/>
        <v>0</v>
      </c>
      <c r="AP10" s="8">
        <f t="shared" si="1"/>
        <v>0</v>
      </c>
      <c r="AQ10" s="8">
        <f t="shared" si="1"/>
        <v>72945.600000000006</v>
      </c>
      <c r="AR10" s="8">
        <f t="shared" si="1"/>
        <v>0</v>
      </c>
      <c r="AS10" s="8">
        <f t="shared" si="1"/>
        <v>72945.600000000006</v>
      </c>
      <c r="AT10" s="8">
        <f t="shared" si="1"/>
        <v>0</v>
      </c>
      <c r="AU10" s="8">
        <f t="shared" si="1"/>
        <v>0</v>
      </c>
      <c r="AV10" s="8">
        <f t="shared" si="1"/>
        <v>72945.600000000006</v>
      </c>
      <c r="AW10" s="8">
        <f t="shared" si="1"/>
        <v>0</v>
      </c>
      <c r="AX10" s="8">
        <f t="shared" si="1"/>
        <v>72945.600000000006</v>
      </c>
      <c r="AY10" s="8">
        <f t="shared" si="1"/>
        <v>0</v>
      </c>
      <c r="AZ10" s="8">
        <f t="shared" si="1"/>
        <v>0</v>
      </c>
      <c r="BA10" s="8">
        <f t="shared" si="1"/>
        <v>72945.600000000006</v>
      </c>
      <c r="BB10" s="8">
        <f t="shared" si="1"/>
        <v>0</v>
      </c>
      <c r="BC10" s="8">
        <f t="shared" si="1"/>
        <v>72945.600000000006</v>
      </c>
      <c r="BD10" s="8">
        <f t="shared" si="1"/>
        <v>0</v>
      </c>
      <c r="BE10" s="8">
        <f t="shared" si="1"/>
        <v>0</v>
      </c>
      <c r="BF10" s="8">
        <f t="shared" si="1"/>
        <v>72945.600000000006</v>
      </c>
      <c r="BG10" s="8">
        <f t="shared" si="1"/>
        <v>0</v>
      </c>
      <c r="BH10" s="8">
        <f t="shared" si="1"/>
        <v>72945.600000000006</v>
      </c>
      <c r="BI10" s="8">
        <f t="shared" si="1"/>
        <v>0</v>
      </c>
      <c r="BJ10" s="8">
        <f t="shared" si="1"/>
        <v>0</v>
      </c>
      <c r="BK10" s="8">
        <f t="shared" si="1"/>
        <v>72945.600000000006</v>
      </c>
      <c r="BL10" s="8">
        <f t="shared" si="1"/>
        <v>0</v>
      </c>
    </row>
    <row r="11" spans="1:67" s="9" customFormat="1" x14ac:dyDescent="0.25">
      <c r="A11" s="54" t="s">
        <v>23</v>
      </c>
      <c r="B11" s="88" t="s">
        <v>38</v>
      </c>
      <c r="C11" s="88"/>
      <c r="D11" s="88"/>
      <c r="E11" s="8">
        <f t="shared" ref="E11:AJ11" si="2">SUM(E12:E33)</f>
        <v>523147.69999999995</v>
      </c>
      <c r="F11" s="8">
        <f t="shared" si="2"/>
        <v>0</v>
      </c>
      <c r="G11" s="8">
        <f t="shared" si="2"/>
        <v>129726.6</v>
      </c>
      <c r="H11" s="8">
        <f t="shared" si="2"/>
        <v>393421.1</v>
      </c>
      <c r="I11" s="8">
        <f t="shared" si="2"/>
        <v>0</v>
      </c>
      <c r="J11" s="8">
        <f t="shared" si="2"/>
        <v>26084.699999999997</v>
      </c>
      <c r="K11" s="8">
        <f t="shared" si="2"/>
        <v>0</v>
      </c>
      <c r="L11" s="8">
        <f t="shared" si="2"/>
        <v>0</v>
      </c>
      <c r="M11" s="8">
        <f t="shared" si="2"/>
        <v>26084.699999999997</v>
      </c>
      <c r="N11" s="8">
        <f t="shared" si="2"/>
        <v>0</v>
      </c>
      <c r="O11" s="8">
        <f t="shared" si="2"/>
        <v>12717.1</v>
      </c>
      <c r="P11" s="8">
        <f t="shared" si="2"/>
        <v>0</v>
      </c>
      <c r="Q11" s="8">
        <f t="shared" si="2"/>
        <v>0</v>
      </c>
      <c r="R11" s="8">
        <f t="shared" si="2"/>
        <v>12717.1</v>
      </c>
      <c r="S11" s="8">
        <f t="shared" si="2"/>
        <v>0</v>
      </c>
      <c r="T11" s="8">
        <f t="shared" si="2"/>
        <v>72009.399999999994</v>
      </c>
      <c r="U11" s="8">
        <f t="shared" si="2"/>
        <v>0</v>
      </c>
      <c r="V11" s="8">
        <f t="shared" si="2"/>
        <v>38918</v>
      </c>
      <c r="W11" s="8">
        <f t="shared" si="2"/>
        <v>33091.4</v>
      </c>
      <c r="X11" s="8">
        <f t="shared" si="2"/>
        <v>0</v>
      </c>
      <c r="Y11" s="8">
        <f t="shared" si="2"/>
        <v>140036.5</v>
      </c>
      <c r="Z11" s="8">
        <f t="shared" si="2"/>
        <v>0</v>
      </c>
      <c r="AA11" s="8">
        <f t="shared" si="2"/>
        <v>90808.6</v>
      </c>
      <c r="AB11" s="8">
        <f t="shared" si="2"/>
        <v>49227.900000000009</v>
      </c>
      <c r="AC11" s="8">
        <f t="shared" si="2"/>
        <v>0</v>
      </c>
      <c r="AD11" s="8">
        <f t="shared" si="2"/>
        <v>38900</v>
      </c>
      <c r="AE11" s="8">
        <f t="shared" si="2"/>
        <v>0</v>
      </c>
      <c r="AF11" s="8">
        <f t="shared" si="2"/>
        <v>0</v>
      </c>
      <c r="AG11" s="8">
        <f t="shared" si="2"/>
        <v>38900</v>
      </c>
      <c r="AH11" s="8">
        <f t="shared" si="2"/>
        <v>0</v>
      </c>
      <c r="AI11" s="8">
        <f t="shared" si="2"/>
        <v>38900</v>
      </c>
      <c r="AJ11" s="8">
        <f t="shared" si="2"/>
        <v>0</v>
      </c>
      <c r="AK11" s="8">
        <f t="shared" ref="AK11:BL11" si="3">SUM(AK12:AK33)</f>
        <v>0</v>
      </c>
      <c r="AL11" s="8">
        <f t="shared" si="3"/>
        <v>38900</v>
      </c>
      <c r="AM11" s="8">
        <f t="shared" si="3"/>
        <v>0</v>
      </c>
      <c r="AN11" s="8">
        <f t="shared" si="3"/>
        <v>38900</v>
      </c>
      <c r="AO11" s="8">
        <f t="shared" si="3"/>
        <v>0</v>
      </c>
      <c r="AP11" s="8">
        <f t="shared" si="3"/>
        <v>0</v>
      </c>
      <c r="AQ11" s="8">
        <f t="shared" si="3"/>
        <v>38900</v>
      </c>
      <c r="AR11" s="8">
        <f t="shared" si="3"/>
        <v>0</v>
      </c>
      <c r="AS11" s="8">
        <f t="shared" si="3"/>
        <v>38900</v>
      </c>
      <c r="AT11" s="8">
        <f t="shared" si="3"/>
        <v>0</v>
      </c>
      <c r="AU11" s="8">
        <f t="shared" si="3"/>
        <v>0</v>
      </c>
      <c r="AV11" s="8">
        <f t="shared" si="3"/>
        <v>38900</v>
      </c>
      <c r="AW11" s="8">
        <f t="shared" si="3"/>
        <v>0</v>
      </c>
      <c r="AX11" s="8">
        <f t="shared" si="3"/>
        <v>38900</v>
      </c>
      <c r="AY11" s="8">
        <f t="shared" si="3"/>
        <v>0</v>
      </c>
      <c r="AZ11" s="8">
        <f t="shared" si="3"/>
        <v>0</v>
      </c>
      <c r="BA11" s="8">
        <f t="shared" si="3"/>
        <v>38900</v>
      </c>
      <c r="BB11" s="8">
        <f t="shared" si="3"/>
        <v>0</v>
      </c>
      <c r="BC11" s="8">
        <f t="shared" si="3"/>
        <v>38900</v>
      </c>
      <c r="BD11" s="8">
        <f t="shared" si="3"/>
        <v>0</v>
      </c>
      <c r="BE11" s="8">
        <f t="shared" si="3"/>
        <v>0</v>
      </c>
      <c r="BF11" s="8">
        <f t="shared" si="3"/>
        <v>38900</v>
      </c>
      <c r="BG11" s="8">
        <f t="shared" si="3"/>
        <v>0</v>
      </c>
      <c r="BH11" s="8">
        <f t="shared" si="3"/>
        <v>38900</v>
      </c>
      <c r="BI11" s="8">
        <f t="shared" si="3"/>
        <v>0</v>
      </c>
      <c r="BJ11" s="8">
        <f t="shared" si="3"/>
        <v>0</v>
      </c>
      <c r="BK11" s="8">
        <f t="shared" si="3"/>
        <v>38900</v>
      </c>
      <c r="BL11" s="8">
        <f t="shared" si="3"/>
        <v>0</v>
      </c>
    </row>
    <row r="12" spans="1:67" ht="72.75" customHeight="1" x14ac:dyDescent="0.25">
      <c r="A12" s="10" t="s">
        <v>54</v>
      </c>
      <c r="B12" s="34" t="s">
        <v>55</v>
      </c>
      <c r="C12" s="11" t="s">
        <v>24</v>
      </c>
      <c r="D12" s="11" t="s">
        <v>56</v>
      </c>
      <c r="E12" s="13">
        <f t="shared" ref="E12" si="4">J12+O12+T12+Y12+AD12+AI12+AN12+AS12+AX12</f>
        <v>20754.899999999998</v>
      </c>
      <c r="F12" s="13">
        <f t="shared" ref="F12" si="5">K12+P12+U12+Z12+AE12+AJ12+AO12+AT12+AY12</f>
        <v>0</v>
      </c>
      <c r="G12" s="13">
        <f>L12+Q12+V12+AA12+AF12+AK12+AP12+AU12+AZ12</f>
        <v>0</v>
      </c>
      <c r="H12" s="13">
        <f>M12+R12+W12+AB12+AG12+AL12+AQ12+AV12+BA12</f>
        <v>20754.899999999998</v>
      </c>
      <c r="I12" s="13">
        <f>N12+S12+X12+AC12+AH12+AM12+AR12+AW12+BB12</f>
        <v>0</v>
      </c>
      <c r="J12" s="24">
        <f>M12</f>
        <v>20754.899999999998</v>
      </c>
      <c r="K12" s="29">
        <v>0</v>
      </c>
      <c r="L12" s="29">
        <v>0</v>
      </c>
      <c r="M12" s="24">
        <f>21502.1-747.2</f>
        <v>20754.899999999998</v>
      </c>
      <c r="N12" s="29">
        <v>0</v>
      </c>
      <c r="O12" s="13">
        <f>R12</f>
        <v>0</v>
      </c>
      <c r="P12" s="29">
        <v>0</v>
      </c>
      <c r="Q12" s="29">
        <v>0</v>
      </c>
      <c r="R12" s="29">
        <v>0</v>
      </c>
      <c r="S12" s="29">
        <v>0</v>
      </c>
      <c r="T12" s="13">
        <f>W12</f>
        <v>0</v>
      </c>
      <c r="U12" s="29">
        <v>0</v>
      </c>
      <c r="V12" s="29">
        <v>0</v>
      </c>
      <c r="W12" s="29">
        <v>0</v>
      </c>
      <c r="X12" s="29">
        <v>0</v>
      </c>
      <c r="Y12" s="13">
        <f>AB12</f>
        <v>0</v>
      </c>
      <c r="Z12" s="29">
        <v>0</v>
      </c>
      <c r="AA12" s="29">
        <v>0</v>
      </c>
      <c r="AB12" s="29">
        <v>0</v>
      </c>
      <c r="AC12" s="29">
        <v>0</v>
      </c>
      <c r="AD12" s="13">
        <f>AG12</f>
        <v>0</v>
      </c>
      <c r="AE12" s="29">
        <v>0</v>
      </c>
      <c r="AF12" s="29">
        <v>0</v>
      </c>
      <c r="AG12" s="29">
        <v>0</v>
      </c>
      <c r="AH12" s="29">
        <v>0</v>
      </c>
      <c r="AI12" s="13">
        <f>AL12</f>
        <v>0</v>
      </c>
      <c r="AJ12" s="29">
        <v>0</v>
      </c>
      <c r="AK12" s="29">
        <v>0</v>
      </c>
      <c r="AL12" s="29">
        <v>0</v>
      </c>
      <c r="AM12" s="29">
        <v>0</v>
      </c>
      <c r="AN12" s="13">
        <f>AQ12</f>
        <v>0</v>
      </c>
      <c r="AO12" s="29">
        <v>0</v>
      </c>
      <c r="AP12" s="29">
        <v>0</v>
      </c>
      <c r="AQ12" s="29">
        <v>0</v>
      </c>
      <c r="AR12" s="29">
        <v>0</v>
      </c>
      <c r="AS12" s="13">
        <f>AV12</f>
        <v>0</v>
      </c>
      <c r="AT12" s="29">
        <v>0</v>
      </c>
      <c r="AU12" s="29">
        <v>0</v>
      </c>
      <c r="AV12" s="29">
        <v>0</v>
      </c>
      <c r="AW12" s="29">
        <v>0</v>
      </c>
      <c r="AX12" s="13">
        <f>BA12</f>
        <v>0</v>
      </c>
      <c r="AY12" s="29">
        <v>0</v>
      </c>
      <c r="AZ12" s="29">
        <v>0</v>
      </c>
      <c r="BA12" s="29">
        <v>0</v>
      </c>
      <c r="BB12" s="29">
        <v>0</v>
      </c>
      <c r="BC12" s="13">
        <f>BF12</f>
        <v>0</v>
      </c>
      <c r="BD12" s="29">
        <v>0</v>
      </c>
      <c r="BE12" s="29">
        <v>0</v>
      </c>
      <c r="BF12" s="29">
        <v>0</v>
      </c>
      <c r="BG12" s="29">
        <v>0</v>
      </c>
      <c r="BH12" s="13">
        <f>BK12</f>
        <v>0</v>
      </c>
      <c r="BI12" s="29">
        <v>0</v>
      </c>
      <c r="BJ12" s="29">
        <v>0</v>
      </c>
      <c r="BK12" s="29">
        <v>0</v>
      </c>
      <c r="BL12" s="29">
        <v>0</v>
      </c>
    </row>
    <row r="13" spans="1:67" ht="78.75" x14ac:dyDescent="0.25">
      <c r="A13" s="10" t="s">
        <v>33</v>
      </c>
      <c r="B13" s="18" t="s">
        <v>137</v>
      </c>
      <c r="C13" s="11" t="s">
        <v>24</v>
      </c>
      <c r="D13" s="11" t="s">
        <v>25</v>
      </c>
      <c r="E13" s="13">
        <f t="shared" ref="E13" si="6">J13+O13+T13+Y13+AD13+AI13+AN13+AS13+AX13</f>
        <v>1546.9</v>
      </c>
      <c r="F13" s="13">
        <f t="shared" ref="F13" si="7">K13+P13+U13+Z13+AE13+AJ13+AO13+AT13+AY13</f>
        <v>0</v>
      </c>
      <c r="G13" s="13">
        <f t="shared" ref="G13:G16" si="8">L13+Q13+V13+AA13+AF13+AK13+AP13+AU13+AZ13</f>
        <v>0</v>
      </c>
      <c r="H13" s="13">
        <f t="shared" ref="H13" si="9">M13+R13+W13+AB13+AG13+AL13+AQ13+AV13+BA13</f>
        <v>1546.9</v>
      </c>
      <c r="I13" s="13">
        <f t="shared" ref="I13:I16" si="10">N13+S13+X13+AC13+AH13+AM13+AR13+AW13+BB13</f>
        <v>0</v>
      </c>
      <c r="J13" s="30">
        <f>M13</f>
        <v>0</v>
      </c>
      <c r="K13" s="29">
        <v>0</v>
      </c>
      <c r="L13" s="29">
        <v>0</v>
      </c>
      <c r="M13" s="30">
        <f>1830.7-283.8-1546.9</f>
        <v>0</v>
      </c>
      <c r="N13" s="29">
        <v>0</v>
      </c>
      <c r="O13" s="13">
        <f t="shared" ref="O13" si="11">R13</f>
        <v>1546.9</v>
      </c>
      <c r="P13" s="29">
        <v>0</v>
      </c>
      <c r="Q13" s="29">
        <v>0</v>
      </c>
      <c r="R13" s="36">
        <v>1546.9</v>
      </c>
      <c r="S13" s="29">
        <v>0</v>
      </c>
      <c r="T13" s="13">
        <f t="shared" ref="T13:T15" si="12">W13</f>
        <v>0</v>
      </c>
      <c r="U13" s="29">
        <v>0</v>
      </c>
      <c r="V13" s="29">
        <v>0</v>
      </c>
      <c r="W13" s="29">
        <v>0</v>
      </c>
      <c r="X13" s="29">
        <v>0</v>
      </c>
      <c r="Y13" s="13">
        <f t="shared" ref="Y13:Y15" si="13">AB13</f>
        <v>0</v>
      </c>
      <c r="Z13" s="29">
        <v>0</v>
      </c>
      <c r="AA13" s="29">
        <v>0</v>
      </c>
      <c r="AB13" s="29">
        <v>0</v>
      </c>
      <c r="AC13" s="29">
        <v>0</v>
      </c>
      <c r="AD13" s="13">
        <f t="shared" ref="AD13:AD15" si="14">AG13</f>
        <v>0</v>
      </c>
      <c r="AE13" s="29">
        <v>0</v>
      </c>
      <c r="AF13" s="29">
        <v>0</v>
      </c>
      <c r="AG13" s="29">
        <v>0</v>
      </c>
      <c r="AH13" s="29">
        <v>0</v>
      </c>
      <c r="AI13" s="13">
        <f t="shared" ref="AI13:AI15" si="15">AL13</f>
        <v>0</v>
      </c>
      <c r="AJ13" s="29">
        <v>0</v>
      </c>
      <c r="AK13" s="29">
        <v>0</v>
      </c>
      <c r="AL13" s="29">
        <v>0</v>
      </c>
      <c r="AM13" s="29">
        <v>0</v>
      </c>
      <c r="AN13" s="13">
        <f t="shared" ref="AN13:AN15" si="16">AQ13</f>
        <v>0</v>
      </c>
      <c r="AO13" s="29">
        <v>0</v>
      </c>
      <c r="AP13" s="29">
        <v>0</v>
      </c>
      <c r="AQ13" s="29">
        <v>0</v>
      </c>
      <c r="AR13" s="29">
        <v>0</v>
      </c>
      <c r="AS13" s="13">
        <f t="shared" ref="AS13:AS15" si="17">AV13</f>
        <v>0</v>
      </c>
      <c r="AT13" s="29">
        <v>0</v>
      </c>
      <c r="AU13" s="29">
        <v>0</v>
      </c>
      <c r="AV13" s="29">
        <v>0</v>
      </c>
      <c r="AW13" s="29">
        <v>0</v>
      </c>
      <c r="AX13" s="13">
        <f t="shared" ref="AX13:AX15" si="18">BA13</f>
        <v>0</v>
      </c>
      <c r="AY13" s="29">
        <v>0</v>
      </c>
      <c r="AZ13" s="29">
        <v>0</v>
      </c>
      <c r="BA13" s="29">
        <v>0</v>
      </c>
      <c r="BB13" s="29">
        <v>0</v>
      </c>
      <c r="BC13" s="13">
        <f t="shared" ref="BC13:BC15" si="19">BF13</f>
        <v>0</v>
      </c>
      <c r="BD13" s="29">
        <v>0</v>
      </c>
      <c r="BE13" s="29">
        <v>0</v>
      </c>
      <c r="BF13" s="29">
        <v>0</v>
      </c>
      <c r="BG13" s="29">
        <v>0</v>
      </c>
      <c r="BH13" s="13">
        <f t="shared" ref="BH13:BH15" si="20">BK13</f>
        <v>0</v>
      </c>
      <c r="BI13" s="29">
        <v>0</v>
      </c>
      <c r="BJ13" s="29">
        <v>0</v>
      </c>
      <c r="BK13" s="29">
        <v>0</v>
      </c>
      <c r="BL13" s="29">
        <v>0</v>
      </c>
    </row>
    <row r="14" spans="1:67" ht="78.75" x14ac:dyDescent="0.25">
      <c r="A14" s="10" t="s">
        <v>34</v>
      </c>
      <c r="B14" s="18" t="s">
        <v>269</v>
      </c>
      <c r="C14" s="11" t="s">
        <v>24</v>
      </c>
      <c r="D14" s="11" t="s">
        <v>25</v>
      </c>
      <c r="E14" s="13">
        <f t="shared" ref="E14" si="21">J14+O14+T14+Y14+AD14+AI14+AN14+AS14+AX14</f>
        <v>30127.9</v>
      </c>
      <c r="F14" s="13">
        <f t="shared" ref="F14" si="22">K14+P14+U14+Z14+AE14+AJ14+AO14+AT14+AY14</f>
        <v>0</v>
      </c>
      <c r="G14" s="13">
        <f t="shared" ref="G14" si="23">L14+Q14+V14+AA14+AF14+AK14+AP14+AU14+AZ14</f>
        <v>0</v>
      </c>
      <c r="H14" s="13">
        <f t="shared" ref="H14" si="24">M14+R14+W14+AB14+AG14+AL14+AQ14+AV14+BA14</f>
        <v>30127.9</v>
      </c>
      <c r="I14" s="13">
        <f t="shared" ref="I14" si="25">N14+S14+X14+AC14+AH14+AM14+AR14+AW14+BB14</f>
        <v>0</v>
      </c>
      <c r="J14" s="30">
        <f>M14</f>
        <v>0</v>
      </c>
      <c r="K14" s="29">
        <v>0</v>
      </c>
      <c r="L14" s="29">
        <v>0</v>
      </c>
      <c r="M14" s="30">
        <f>1830.7-283.8-1546.9</f>
        <v>0</v>
      </c>
      <c r="N14" s="29">
        <v>0</v>
      </c>
      <c r="O14" s="13">
        <f t="shared" ref="O14" si="26">R14</f>
        <v>0</v>
      </c>
      <c r="P14" s="29">
        <v>0</v>
      </c>
      <c r="Q14" s="29">
        <v>0</v>
      </c>
      <c r="R14" s="36">
        <v>0</v>
      </c>
      <c r="S14" s="29">
        <v>0</v>
      </c>
      <c r="T14" s="13">
        <f t="shared" ref="T14" si="27">W14</f>
        <v>0</v>
      </c>
      <c r="U14" s="29">
        <v>0</v>
      </c>
      <c r="V14" s="29">
        <v>0</v>
      </c>
      <c r="W14" s="36">
        <f>18686.6+7137.3-25823.9</f>
        <v>0</v>
      </c>
      <c r="X14" s="29">
        <v>0</v>
      </c>
      <c r="Y14" s="13">
        <f t="shared" ref="Y14" si="28">AB14</f>
        <v>30127.9</v>
      </c>
      <c r="Z14" s="29">
        <v>0</v>
      </c>
      <c r="AA14" s="29">
        <v>0</v>
      </c>
      <c r="AB14" s="36">
        <v>30127.9</v>
      </c>
      <c r="AC14" s="29">
        <v>0</v>
      </c>
      <c r="AD14" s="13">
        <f t="shared" ref="AD14" si="29">AG14</f>
        <v>0</v>
      </c>
      <c r="AE14" s="29">
        <v>0</v>
      </c>
      <c r="AF14" s="29">
        <v>0</v>
      </c>
      <c r="AG14" s="29">
        <v>0</v>
      </c>
      <c r="AH14" s="29">
        <v>0</v>
      </c>
      <c r="AI14" s="13">
        <f t="shared" ref="AI14" si="30">AL14</f>
        <v>0</v>
      </c>
      <c r="AJ14" s="29">
        <v>0</v>
      </c>
      <c r="AK14" s="29">
        <v>0</v>
      </c>
      <c r="AL14" s="29">
        <v>0</v>
      </c>
      <c r="AM14" s="29">
        <v>0</v>
      </c>
      <c r="AN14" s="13">
        <f t="shared" ref="AN14" si="31">AQ14</f>
        <v>0</v>
      </c>
      <c r="AO14" s="29">
        <v>0</v>
      </c>
      <c r="AP14" s="29">
        <v>0</v>
      </c>
      <c r="AQ14" s="29">
        <v>0</v>
      </c>
      <c r="AR14" s="29">
        <v>0</v>
      </c>
      <c r="AS14" s="13">
        <f t="shared" ref="AS14" si="32">AV14</f>
        <v>0</v>
      </c>
      <c r="AT14" s="29">
        <v>0</v>
      </c>
      <c r="AU14" s="29">
        <v>0</v>
      </c>
      <c r="AV14" s="29">
        <v>0</v>
      </c>
      <c r="AW14" s="29">
        <v>0</v>
      </c>
      <c r="AX14" s="13">
        <f t="shared" ref="AX14" si="33">BA14</f>
        <v>0</v>
      </c>
      <c r="AY14" s="29">
        <v>0</v>
      </c>
      <c r="AZ14" s="29">
        <v>0</v>
      </c>
      <c r="BA14" s="29">
        <v>0</v>
      </c>
      <c r="BB14" s="29">
        <v>0</v>
      </c>
      <c r="BC14" s="13">
        <f t="shared" ref="BC14" si="34">BF14</f>
        <v>0</v>
      </c>
      <c r="BD14" s="29">
        <v>0</v>
      </c>
      <c r="BE14" s="29">
        <v>0</v>
      </c>
      <c r="BF14" s="29">
        <v>0</v>
      </c>
      <c r="BG14" s="29">
        <v>0</v>
      </c>
      <c r="BH14" s="13">
        <f t="shared" ref="BH14" si="35">BK14</f>
        <v>0</v>
      </c>
      <c r="BI14" s="29">
        <v>0</v>
      </c>
      <c r="BJ14" s="29">
        <v>0</v>
      </c>
      <c r="BK14" s="29">
        <v>0</v>
      </c>
      <c r="BL14" s="29">
        <v>0</v>
      </c>
    </row>
    <row r="15" spans="1:67" ht="63" x14ac:dyDescent="0.25">
      <c r="A15" s="10" t="s">
        <v>39</v>
      </c>
      <c r="B15" s="26" t="s">
        <v>51</v>
      </c>
      <c r="C15" s="11" t="s">
        <v>24</v>
      </c>
      <c r="D15" s="11" t="s">
        <v>56</v>
      </c>
      <c r="E15" s="13">
        <f t="shared" ref="E15:E16" si="36">J15+O15+T15+Y15+AD15+AI15+AN15+AS15+AX15</f>
        <v>500</v>
      </c>
      <c r="F15" s="13">
        <f t="shared" ref="F15:F16" si="37">K15+P15+U15+Z15+AE15+AJ15+AO15+AT15+AY15</f>
        <v>0</v>
      </c>
      <c r="G15" s="13">
        <f t="shared" si="8"/>
        <v>0</v>
      </c>
      <c r="H15" s="13">
        <f t="shared" ref="H15:H16" si="38">M15+R15+W15+AB15+AG15+AL15+AQ15+AV15+BA15</f>
        <v>500</v>
      </c>
      <c r="I15" s="13">
        <f t="shared" si="10"/>
        <v>0</v>
      </c>
      <c r="J15" s="24">
        <f t="shared" ref="J15:J16" si="39">M15</f>
        <v>500</v>
      </c>
      <c r="K15" s="29">
        <v>0</v>
      </c>
      <c r="L15" s="29">
        <v>0</v>
      </c>
      <c r="M15" s="27">
        <v>500</v>
      </c>
      <c r="N15" s="29">
        <v>0</v>
      </c>
      <c r="O15" s="13">
        <f t="shared" ref="O15:O19" si="40">R15</f>
        <v>0</v>
      </c>
      <c r="P15" s="29">
        <v>0</v>
      </c>
      <c r="Q15" s="29">
        <v>0</v>
      </c>
      <c r="R15" s="29">
        <v>0</v>
      </c>
      <c r="S15" s="29">
        <v>0</v>
      </c>
      <c r="T15" s="13">
        <f t="shared" si="12"/>
        <v>0</v>
      </c>
      <c r="U15" s="29">
        <v>0</v>
      </c>
      <c r="V15" s="29">
        <v>0</v>
      </c>
      <c r="W15" s="29">
        <v>0</v>
      </c>
      <c r="X15" s="29">
        <v>0</v>
      </c>
      <c r="Y15" s="13">
        <f t="shared" si="13"/>
        <v>0</v>
      </c>
      <c r="Z15" s="29">
        <v>0</v>
      </c>
      <c r="AA15" s="29">
        <v>0</v>
      </c>
      <c r="AB15" s="29">
        <v>0</v>
      </c>
      <c r="AC15" s="29">
        <v>0</v>
      </c>
      <c r="AD15" s="13">
        <f t="shared" si="14"/>
        <v>0</v>
      </c>
      <c r="AE15" s="29">
        <v>0</v>
      </c>
      <c r="AF15" s="29">
        <v>0</v>
      </c>
      <c r="AG15" s="29">
        <v>0</v>
      </c>
      <c r="AH15" s="29">
        <v>0</v>
      </c>
      <c r="AI15" s="13">
        <f t="shared" si="15"/>
        <v>0</v>
      </c>
      <c r="AJ15" s="29">
        <v>0</v>
      </c>
      <c r="AK15" s="29">
        <v>0</v>
      </c>
      <c r="AL15" s="29">
        <v>0</v>
      </c>
      <c r="AM15" s="29">
        <v>0</v>
      </c>
      <c r="AN15" s="13">
        <f t="shared" si="16"/>
        <v>0</v>
      </c>
      <c r="AO15" s="29">
        <v>0</v>
      </c>
      <c r="AP15" s="29">
        <v>0</v>
      </c>
      <c r="AQ15" s="29">
        <v>0</v>
      </c>
      <c r="AR15" s="29">
        <v>0</v>
      </c>
      <c r="AS15" s="13">
        <f t="shared" si="17"/>
        <v>0</v>
      </c>
      <c r="AT15" s="29">
        <v>0</v>
      </c>
      <c r="AU15" s="29">
        <v>0</v>
      </c>
      <c r="AV15" s="29">
        <v>0</v>
      </c>
      <c r="AW15" s="29">
        <v>0</v>
      </c>
      <c r="AX15" s="13">
        <f t="shared" si="18"/>
        <v>0</v>
      </c>
      <c r="AY15" s="29">
        <v>0</v>
      </c>
      <c r="AZ15" s="29">
        <v>0</v>
      </c>
      <c r="BA15" s="29">
        <v>0</v>
      </c>
      <c r="BB15" s="29">
        <v>0</v>
      </c>
      <c r="BC15" s="13">
        <f t="shared" si="19"/>
        <v>0</v>
      </c>
      <c r="BD15" s="29">
        <v>0</v>
      </c>
      <c r="BE15" s="29">
        <v>0</v>
      </c>
      <c r="BF15" s="29">
        <v>0</v>
      </c>
      <c r="BG15" s="29">
        <v>0</v>
      </c>
      <c r="BH15" s="13">
        <f t="shared" si="20"/>
        <v>0</v>
      </c>
      <c r="BI15" s="29">
        <v>0</v>
      </c>
      <c r="BJ15" s="29">
        <v>0</v>
      </c>
      <c r="BK15" s="29">
        <v>0</v>
      </c>
      <c r="BL15" s="29">
        <v>0</v>
      </c>
    </row>
    <row r="16" spans="1:67" ht="63" x14ac:dyDescent="0.25">
      <c r="A16" s="10" t="s">
        <v>52</v>
      </c>
      <c r="B16" s="19" t="s">
        <v>50</v>
      </c>
      <c r="C16" s="11" t="s">
        <v>24</v>
      </c>
      <c r="D16" s="11" t="s">
        <v>56</v>
      </c>
      <c r="E16" s="13">
        <f t="shared" si="36"/>
        <v>1639.0000000000007</v>
      </c>
      <c r="F16" s="13">
        <f t="shared" si="37"/>
        <v>0</v>
      </c>
      <c r="G16" s="13">
        <f t="shared" si="8"/>
        <v>0</v>
      </c>
      <c r="H16" s="13">
        <f t="shared" si="38"/>
        <v>1639.0000000000007</v>
      </c>
      <c r="I16" s="13">
        <f t="shared" si="10"/>
        <v>0</v>
      </c>
      <c r="J16" s="24">
        <f t="shared" si="39"/>
        <v>1171.0000000000007</v>
      </c>
      <c r="K16" s="29">
        <v>0</v>
      </c>
      <c r="L16" s="29">
        <v>0</v>
      </c>
      <c r="M16" s="35">
        <f>773.2+25000-25000+397.8</f>
        <v>1171.0000000000007</v>
      </c>
      <c r="N16" s="29">
        <v>0</v>
      </c>
      <c r="O16" s="13">
        <f t="shared" si="40"/>
        <v>390</v>
      </c>
      <c r="P16" s="29">
        <v>0</v>
      </c>
      <c r="Q16" s="29">
        <v>0</v>
      </c>
      <c r="R16" s="13">
        <f>786.5-397.6+1.1</f>
        <v>390</v>
      </c>
      <c r="S16" s="29">
        <v>0</v>
      </c>
      <c r="T16" s="13">
        <f t="shared" ref="T16:T19" si="41">W16</f>
        <v>78</v>
      </c>
      <c r="U16" s="29">
        <v>0</v>
      </c>
      <c r="V16" s="29">
        <v>0</v>
      </c>
      <c r="W16" s="36">
        <v>78</v>
      </c>
      <c r="X16" s="29">
        <v>0</v>
      </c>
      <c r="Y16" s="13">
        <f t="shared" ref="Y16:Y19" si="42">AB16</f>
        <v>0</v>
      </c>
      <c r="Z16" s="29">
        <v>0</v>
      </c>
      <c r="AA16" s="29">
        <v>0</v>
      </c>
      <c r="AB16" s="29">
        <v>0</v>
      </c>
      <c r="AC16" s="29">
        <v>0</v>
      </c>
      <c r="AD16" s="13">
        <f t="shared" ref="AD16:AD19" si="43">AG16</f>
        <v>0</v>
      </c>
      <c r="AE16" s="29">
        <v>0</v>
      </c>
      <c r="AF16" s="29">
        <v>0</v>
      </c>
      <c r="AG16" s="29">
        <v>0</v>
      </c>
      <c r="AH16" s="29">
        <v>0</v>
      </c>
      <c r="AI16" s="13">
        <f t="shared" ref="AI16:AI19" si="44">AL16</f>
        <v>0</v>
      </c>
      <c r="AJ16" s="29">
        <v>0</v>
      </c>
      <c r="AK16" s="29">
        <v>0</v>
      </c>
      <c r="AL16" s="29">
        <v>0</v>
      </c>
      <c r="AM16" s="29">
        <v>0</v>
      </c>
      <c r="AN16" s="13">
        <f t="shared" ref="AN16:AN19" si="45">AQ16</f>
        <v>0</v>
      </c>
      <c r="AO16" s="29">
        <v>0</v>
      </c>
      <c r="AP16" s="29">
        <v>0</v>
      </c>
      <c r="AQ16" s="29">
        <v>0</v>
      </c>
      <c r="AR16" s="29">
        <v>0</v>
      </c>
      <c r="AS16" s="13">
        <f t="shared" ref="AS16:AS19" si="46">AV16</f>
        <v>0</v>
      </c>
      <c r="AT16" s="29">
        <v>0</v>
      </c>
      <c r="AU16" s="29">
        <v>0</v>
      </c>
      <c r="AV16" s="29">
        <v>0</v>
      </c>
      <c r="AW16" s="29">
        <v>0</v>
      </c>
      <c r="AX16" s="13">
        <f t="shared" ref="AX16:AX19" si="47">BA16</f>
        <v>0</v>
      </c>
      <c r="AY16" s="29">
        <v>0</v>
      </c>
      <c r="AZ16" s="29">
        <v>0</v>
      </c>
      <c r="BA16" s="29">
        <v>0</v>
      </c>
      <c r="BB16" s="29">
        <v>0</v>
      </c>
      <c r="BC16" s="13">
        <f t="shared" ref="BC16:BC19" si="48">BF16</f>
        <v>0</v>
      </c>
      <c r="BD16" s="29">
        <v>0</v>
      </c>
      <c r="BE16" s="29">
        <v>0</v>
      </c>
      <c r="BF16" s="29">
        <v>0</v>
      </c>
      <c r="BG16" s="29">
        <v>0</v>
      </c>
      <c r="BH16" s="13">
        <f t="shared" ref="BH16:BH19" si="49">BK16</f>
        <v>0</v>
      </c>
      <c r="BI16" s="29">
        <v>0</v>
      </c>
      <c r="BJ16" s="29">
        <v>0</v>
      </c>
      <c r="BK16" s="29">
        <v>0</v>
      </c>
      <c r="BL16" s="29">
        <v>0</v>
      </c>
    </row>
    <row r="17" spans="1:64" ht="54.75" customHeight="1" x14ac:dyDescent="0.25">
      <c r="A17" s="10" t="s">
        <v>53</v>
      </c>
      <c r="B17" s="19" t="s">
        <v>270</v>
      </c>
      <c r="C17" s="11" t="s">
        <v>24</v>
      </c>
      <c r="D17" s="11" t="s">
        <v>56</v>
      </c>
      <c r="E17" s="13">
        <f t="shared" ref="E17" si="50">J17+O17+T17+Y17+AD17+AI17+AN17+AS17+AX17</f>
        <v>8000</v>
      </c>
      <c r="F17" s="13">
        <f t="shared" ref="F17" si="51">K17+P17+U17+Z17+AE17+AJ17+AO17+AT17+AY17</f>
        <v>0</v>
      </c>
      <c r="G17" s="13">
        <f t="shared" ref="G17" si="52">L17+Q17+V17+AA17+AF17+AK17+AP17+AU17+AZ17</f>
        <v>0</v>
      </c>
      <c r="H17" s="13">
        <f t="shared" ref="H17" si="53">M17+R17+W17+AB17+AG17+AL17+AQ17+AV17+BA17</f>
        <v>8000</v>
      </c>
      <c r="I17" s="13">
        <f t="shared" ref="I17" si="54">N17+S17+X17+AC17+AH17+AM17+AR17+AW17+BB17</f>
        <v>0</v>
      </c>
      <c r="J17" s="53">
        <f t="shared" ref="J17" si="55">M17</f>
        <v>0</v>
      </c>
      <c r="K17" s="29">
        <v>0</v>
      </c>
      <c r="L17" s="29">
        <v>0</v>
      </c>
      <c r="M17" s="35">
        <v>0</v>
      </c>
      <c r="N17" s="29">
        <v>0</v>
      </c>
      <c r="O17" s="13">
        <f t="shared" si="40"/>
        <v>0</v>
      </c>
      <c r="P17" s="29">
        <v>0</v>
      </c>
      <c r="Q17" s="29">
        <v>0</v>
      </c>
      <c r="R17" s="13">
        <f>7694.3-7694.3</f>
        <v>0</v>
      </c>
      <c r="S17" s="29">
        <v>0</v>
      </c>
      <c r="T17" s="13">
        <f t="shared" si="41"/>
        <v>8000</v>
      </c>
      <c r="U17" s="29">
        <v>0</v>
      </c>
      <c r="V17" s="29">
        <v>0</v>
      </c>
      <c r="W17" s="36">
        <v>8000</v>
      </c>
      <c r="X17" s="29">
        <v>0</v>
      </c>
      <c r="Y17" s="13">
        <f t="shared" si="42"/>
        <v>0</v>
      </c>
      <c r="Z17" s="29">
        <v>0</v>
      </c>
      <c r="AA17" s="29">
        <v>0</v>
      </c>
      <c r="AB17" s="29">
        <v>0</v>
      </c>
      <c r="AC17" s="29">
        <v>0</v>
      </c>
      <c r="AD17" s="13">
        <f t="shared" si="43"/>
        <v>0</v>
      </c>
      <c r="AE17" s="29">
        <v>0</v>
      </c>
      <c r="AF17" s="29">
        <v>0</v>
      </c>
      <c r="AG17" s="29">
        <v>0</v>
      </c>
      <c r="AH17" s="29">
        <v>0</v>
      </c>
      <c r="AI17" s="13">
        <f t="shared" si="44"/>
        <v>0</v>
      </c>
      <c r="AJ17" s="29">
        <v>0</v>
      </c>
      <c r="AK17" s="29">
        <v>0</v>
      </c>
      <c r="AL17" s="29">
        <v>0</v>
      </c>
      <c r="AM17" s="29">
        <v>0</v>
      </c>
      <c r="AN17" s="13">
        <f t="shared" si="45"/>
        <v>0</v>
      </c>
      <c r="AO17" s="29">
        <v>0</v>
      </c>
      <c r="AP17" s="29">
        <v>0</v>
      </c>
      <c r="AQ17" s="29">
        <v>0</v>
      </c>
      <c r="AR17" s="29">
        <v>0</v>
      </c>
      <c r="AS17" s="13">
        <f t="shared" si="46"/>
        <v>0</v>
      </c>
      <c r="AT17" s="29">
        <v>0</v>
      </c>
      <c r="AU17" s="29">
        <v>0</v>
      </c>
      <c r="AV17" s="29">
        <v>0</v>
      </c>
      <c r="AW17" s="29">
        <v>0</v>
      </c>
      <c r="AX17" s="13">
        <f t="shared" si="47"/>
        <v>0</v>
      </c>
      <c r="AY17" s="29">
        <v>0</v>
      </c>
      <c r="AZ17" s="29">
        <v>0</v>
      </c>
      <c r="BA17" s="29">
        <v>0</v>
      </c>
      <c r="BB17" s="29">
        <v>0</v>
      </c>
      <c r="BC17" s="13">
        <f t="shared" si="48"/>
        <v>0</v>
      </c>
      <c r="BD17" s="29">
        <v>0</v>
      </c>
      <c r="BE17" s="29">
        <v>0</v>
      </c>
      <c r="BF17" s="29">
        <v>0</v>
      </c>
      <c r="BG17" s="29">
        <v>0</v>
      </c>
      <c r="BH17" s="13">
        <f t="shared" si="49"/>
        <v>0</v>
      </c>
      <c r="BI17" s="29">
        <v>0</v>
      </c>
      <c r="BJ17" s="29">
        <v>0</v>
      </c>
      <c r="BK17" s="29">
        <v>0</v>
      </c>
      <c r="BL17" s="29">
        <v>0</v>
      </c>
    </row>
    <row r="18" spans="1:64" ht="63" x14ac:dyDescent="0.25">
      <c r="A18" s="10" t="s">
        <v>141</v>
      </c>
      <c r="B18" s="19" t="s">
        <v>162</v>
      </c>
      <c r="C18" s="11" t="s">
        <v>24</v>
      </c>
      <c r="D18" s="11" t="s">
        <v>56</v>
      </c>
      <c r="E18" s="13">
        <f t="shared" ref="E18" si="56">J18+O18+T18+Y18+AD18+AI18+AN18+AS18+AX18</f>
        <v>7764.2</v>
      </c>
      <c r="F18" s="13">
        <f t="shared" ref="F18" si="57">K18+P18+U18+Z18+AE18+AJ18+AO18+AT18+AY18</f>
        <v>0</v>
      </c>
      <c r="G18" s="13">
        <f t="shared" ref="G18" si="58">L18+Q18+V18+AA18+AF18+AK18+AP18+AU18+AZ18</f>
        <v>0</v>
      </c>
      <c r="H18" s="13">
        <f t="shared" ref="H18" si="59">M18+R18+W18+AB18+AG18+AL18+AQ18+AV18+BA18</f>
        <v>7764.2</v>
      </c>
      <c r="I18" s="13">
        <f t="shared" ref="I18" si="60">N18+S18+X18+AC18+AH18+AM18+AR18+AW18+BB18</f>
        <v>0</v>
      </c>
      <c r="J18" s="53">
        <f t="shared" ref="J18" si="61">M18</f>
        <v>0</v>
      </c>
      <c r="K18" s="29">
        <v>0</v>
      </c>
      <c r="L18" s="29">
        <v>0</v>
      </c>
      <c r="M18" s="35">
        <v>0</v>
      </c>
      <c r="N18" s="29">
        <v>0</v>
      </c>
      <c r="O18" s="13">
        <f t="shared" si="40"/>
        <v>7764.2</v>
      </c>
      <c r="P18" s="29">
        <v>0</v>
      </c>
      <c r="Q18" s="29">
        <v>0</v>
      </c>
      <c r="R18" s="13">
        <v>7764.2</v>
      </c>
      <c r="S18" s="29">
        <v>0</v>
      </c>
      <c r="T18" s="13">
        <f t="shared" si="41"/>
        <v>0</v>
      </c>
      <c r="U18" s="29">
        <v>0</v>
      </c>
      <c r="V18" s="29">
        <v>0</v>
      </c>
      <c r="W18" s="29">
        <v>0</v>
      </c>
      <c r="X18" s="29">
        <v>0</v>
      </c>
      <c r="Y18" s="13">
        <f t="shared" si="42"/>
        <v>0</v>
      </c>
      <c r="Z18" s="29">
        <v>0</v>
      </c>
      <c r="AA18" s="29">
        <v>0</v>
      </c>
      <c r="AB18" s="29">
        <v>0</v>
      </c>
      <c r="AC18" s="29">
        <v>0</v>
      </c>
      <c r="AD18" s="13">
        <f t="shared" si="43"/>
        <v>0</v>
      </c>
      <c r="AE18" s="29">
        <v>0</v>
      </c>
      <c r="AF18" s="29">
        <v>0</v>
      </c>
      <c r="AG18" s="29">
        <v>0</v>
      </c>
      <c r="AH18" s="29">
        <v>0</v>
      </c>
      <c r="AI18" s="13">
        <f t="shared" si="44"/>
        <v>0</v>
      </c>
      <c r="AJ18" s="29">
        <v>0</v>
      </c>
      <c r="AK18" s="29">
        <v>0</v>
      </c>
      <c r="AL18" s="29">
        <v>0</v>
      </c>
      <c r="AM18" s="29">
        <v>0</v>
      </c>
      <c r="AN18" s="13">
        <f t="shared" si="45"/>
        <v>0</v>
      </c>
      <c r="AO18" s="29">
        <v>0</v>
      </c>
      <c r="AP18" s="29">
        <v>0</v>
      </c>
      <c r="AQ18" s="29">
        <v>0</v>
      </c>
      <c r="AR18" s="29">
        <v>0</v>
      </c>
      <c r="AS18" s="13">
        <f t="shared" si="46"/>
        <v>0</v>
      </c>
      <c r="AT18" s="29">
        <v>0</v>
      </c>
      <c r="AU18" s="29">
        <v>0</v>
      </c>
      <c r="AV18" s="29">
        <v>0</v>
      </c>
      <c r="AW18" s="29">
        <v>0</v>
      </c>
      <c r="AX18" s="13">
        <f t="shared" si="47"/>
        <v>0</v>
      </c>
      <c r="AY18" s="29">
        <v>0</v>
      </c>
      <c r="AZ18" s="29">
        <v>0</v>
      </c>
      <c r="BA18" s="29">
        <v>0</v>
      </c>
      <c r="BB18" s="29">
        <v>0</v>
      </c>
      <c r="BC18" s="13">
        <f t="shared" si="48"/>
        <v>0</v>
      </c>
      <c r="BD18" s="29">
        <v>0</v>
      </c>
      <c r="BE18" s="29">
        <v>0</v>
      </c>
      <c r="BF18" s="29">
        <v>0</v>
      </c>
      <c r="BG18" s="29">
        <v>0</v>
      </c>
      <c r="BH18" s="13">
        <f t="shared" si="49"/>
        <v>0</v>
      </c>
      <c r="BI18" s="29">
        <v>0</v>
      </c>
      <c r="BJ18" s="29">
        <v>0</v>
      </c>
      <c r="BK18" s="29">
        <v>0</v>
      </c>
      <c r="BL18" s="29">
        <v>0</v>
      </c>
    </row>
    <row r="19" spans="1:64" ht="63" x14ac:dyDescent="0.25">
      <c r="A19" s="10" t="s">
        <v>142</v>
      </c>
      <c r="B19" s="19" t="s">
        <v>146</v>
      </c>
      <c r="C19" s="11" t="s">
        <v>24</v>
      </c>
      <c r="D19" s="11" t="s">
        <v>56</v>
      </c>
      <c r="E19" s="13">
        <f t="shared" ref="E19" si="62">J19+O19+T19+Y19+AD19+AI19+AN19+AS19+AX19</f>
        <v>3658.8</v>
      </c>
      <c r="F19" s="13">
        <f t="shared" ref="F19" si="63">K19+P19+U19+Z19+AE19+AJ19+AO19+AT19+AY19</f>
        <v>0</v>
      </c>
      <c r="G19" s="13">
        <f t="shared" ref="G19" si="64">L19+Q19+V19+AA19+AF19+AK19+AP19+AU19+AZ19</f>
        <v>0</v>
      </c>
      <c r="H19" s="13">
        <f t="shared" ref="H19" si="65">M19+R19+W19+AB19+AG19+AL19+AQ19+AV19+BA19</f>
        <v>3658.8</v>
      </c>
      <c r="I19" s="13">
        <f t="shared" ref="I19" si="66">N19+S19+X19+AC19+AH19+AM19+AR19+AW19+BB19</f>
        <v>0</v>
      </c>
      <c r="J19" s="24">
        <f t="shared" ref="J19" si="67">M19</f>
        <v>3658.8</v>
      </c>
      <c r="K19" s="29">
        <v>0</v>
      </c>
      <c r="L19" s="29">
        <v>0</v>
      </c>
      <c r="M19" s="35">
        <v>3658.8</v>
      </c>
      <c r="N19" s="29">
        <v>0</v>
      </c>
      <c r="O19" s="13">
        <f t="shared" si="40"/>
        <v>0</v>
      </c>
      <c r="P19" s="29">
        <v>0</v>
      </c>
      <c r="Q19" s="29">
        <v>0</v>
      </c>
      <c r="R19" s="36">
        <f t="shared" ref="R19" si="68">3882.1-3882.1</f>
        <v>0</v>
      </c>
      <c r="S19" s="29">
        <v>0</v>
      </c>
      <c r="T19" s="13">
        <f t="shared" si="41"/>
        <v>0</v>
      </c>
      <c r="U19" s="29">
        <v>0</v>
      </c>
      <c r="V19" s="29">
        <v>0</v>
      </c>
      <c r="W19" s="36">
        <v>0</v>
      </c>
      <c r="X19" s="29">
        <v>0</v>
      </c>
      <c r="Y19" s="13">
        <f t="shared" si="42"/>
        <v>0</v>
      </c>
      <c r="Z19" s="29">
        <v>0</v>
      </c>
      <c r="AA19" s="29">
        <v>0</v>
      </c>
      <c r="AB19" s="29">
        <v>0</v>
      </c>
      <c r="AC19" s="29">
        <v>0</v>
      </c>
      <c r="AD19" s="13">
        <f t="shared" si="43"/>
        <v>0</v>
      </c>
      <c r="AE19" s="29">
        <v>0</v>
      </c>
      <c r="AF19" s="29">
        <v>0</v>
      </c>
      <c r="AG19" s="29">
        <v>0</v>
      </c>
      <c r="AH19" s="29">
        <v>0</v>
      </c>
      <c r="AI19" s="13">
        <f t="shared" si="44"/>
        <v>0</v>
      </c>
      <c r="AJ19" s="29">
        <v>0</v>
      </c>
      <c r="AK19" s="29">
        <v>0</v>
      </c>
      <c r="AL19" s="29">
        <v>0</v>
      </c>
      <c r="AM19" s="29">
        <v>0</v>
      </c>
      <c r="AN19" s="13">
        <f t="shared" si="45"/>
        <v>0</v>
      </c>
      <c r="AO19" s="29">
        <v>0</v>
      </c>
      <c r="AP19" s="29">
        <v>0</v>
      </c>
      <c r="AQ19" s="29">
        <v>0</v>
      </c>
      <c r="AR19" s="29">
        <v>0</v>
      </c>
      <c r="AS19" s="13">
        <f t="shared" si="46"/>
        <v>0</v>
      </c>
      <c r="AT19" s="29">
        <v>0</v>
      </c>
      <c r="AU19" s="29">
        <v>0</v>
      </c>
      <c r="AV19" s="29">
        <v>0</v>
      </c>
      <c r="AW19" s="29">
        <v>0</v>
      </c>
      <c r="AX19" s="13">
        <f t="shared" si="47"/>
        <v>0</v>
      </c>
      <c r="AY19" s="29">
        <v>0</v>
      </c>
      <c r="AZ19" s="29">
        <v>0</v>
      </c>
      <c r="BA19" s="29">
        <v>0</v>
      </c>
      <c r="BB19" s="29">
        <v>0</v>
      </c>
      <c r="BC19" s="13">
        <f t="shared" si="48"/>
        <v>0</v>
      </c>
      <c r="BD19" s="29">
        <v>0</v>
      </c>
      <c r="BE19" s="29">
        <v>0</v>
      </c>
      <c r="BF19" s="29">
        <v>0</v>
      </c>
      <c r="BG19" s="29">
        <v>0</v>
      </c>
      <c r="BH19" s="13">
        <f t="shared" si="49"/>
        <v>0</v>
      </c>
      <c r="BI19" s="29">
        <v>0</v>
      </c>
      <c r="BJ19" s="29">
        <v>0</v>
      </c>
      <c r="BK19" s="29">
        <v>0</v>
      </c>
      <c r="BL19" s="29">
        <v>0</v>
      </c>
    </row>
    <row r="20" spans="1:64" ht="47.25" x14ac:dyDescent="0.25">
      <c r="A20" s="10" t="s">
        <v>143</v>
      </c>
      <c r="B20" s="19" t="s">
        <v>205</v>
      </c>
      <c r="C20" s="11" t="s">
        <v>24</v>
      </c>
      <c r="D20" s="11" t="s">
        <v>56</v>
      </c>
      <c r="E20" s="13">
        <f t="shared" ref="E20" si="69">J20+O20+T20+Y20+AD20+AI20+AN20+AS20+AX20</f>
        <v>850</v>
      </c>
      <c r="F20" s="13">
        <f t="shared" ref="F20" si="70">K20+P20+U20+Z20+AE20+AJ20+AO20+AT20+AY20</f>
        <v>0</v>
      </c>
      <c r="G20" s="13">
        <f t="shared" ref="G20" si="71">L20+Q20+V20+AA20+AF20+AK20+AP20+AU20+AZ20</f>
        <v>0</v>
      </c>
      <c r="H20" s="13">
        <f t="shared" ref="H20" si="72">M20+R20+W20+AB20+AG20+AL20+AQ20+AV20+BA20</f>
        <v>850</v>
      </c>
      <c r="I20" s="13">
        <f t="shared" ref="I20" si="73">N20+S20+X20+AC20+AH20+AM20+AR20+AW20+BB20</f>
        <v>0</v>
      </c>
      <c r="J20" s="53">
        <f t="shared" ref="J20" si="74">M20</f>
        <v>0</v>
      </c>
      <c r="K20" s="29">
        <v>0</v>
      </c>
      <c r="L20" s="29">
        <v>0</v>
      </c>
      <c r="M20" s="35">
        <v>0</v>
      </c>
      <c r="N20" s="29">
        <v>0</v>
      </c>
      <c r="O20" s="13">
        <f t="shared" ref="O20" si="75">R20</f>
        <v>850</v>
      </c>
      <c r="P20" s="29">
        <v>0</v>
      </c>
      <c r="Q20" s="29">
        <v>0</v>
      </c>
      <c r="R20" s="36">
        <v>850</v>
      </c>
      <c r="S20" s="29">
        <v>0</v>
      </c>
      <c r="T20" s="13">
        <f t="shared" ref="T20" si="76">W20</f>
        <v>0</v>
      </c>
      <c r="U20" s="29">
        <v>0</v>
      </c>
      <c r="V20" s="29">
        <v>0</v>
      </c>
      <c r="W20" s="36">
        <v>0</v>
      </c>
      <c r="X20" s="29">
        <v>0</v>
      </c>
      <c r="Y20" s="13">
        <f t="shared" ref="Y20" si="77">AB20</f>
        <v>0</v>
      </c>
      <c r="Z20" s="29">
        <v>0</v>
      </c>
      <c r="AA20" s="29">
        <v>0</v>
      </c>
      <c r="AB20" s="36">
        <v>0</v>
      </c>
      <c r="AC20" s="29">
        <v>0</v>
      </c>
      <c r="AD20" s="13">
        <f t="shared" ref="AD20" si="78">AG20</f>
        <v>0</v>
      </c>
      <c r="AE20" s="29">
        <v>0</v>
      </c>
      <c r="AF20" s="29">
        <v>0</v>
      </c>
      <c r="AG20" s="29">
        <v>0</v>
      </c>
      <c r="AH20" s="29">
        <v>0</v>
      </c>
      <c r="AI20" s="13">
        <f t="shared" ref="AI20" si="79">AL20</f>
        <v>0</v>
      </c>
      <c r="AJ20" s="29">
        <v>0</v>
      </c>
      <c r="AK20" s="29">
        <v>0</v>
      </c>
      <c r="AL20" s="29">
        <v>0</v>
      </c>
      <c r="AM20" s="29">
        <v>0</v>
      </c>
      <c r="AN20" s="13">
        <f t="shared" ref="AN20" si="80">AQ20</f>
        <v>0</v>
      </c>
      <c r="AO20" s="29">
        <v>0</v>
      </c>
      <c r="AP20" s="29">
        <v>0</v>
      </c>
      <c r="AQ20" s="29">
        <v>0</v>
      </c>
      <c r="AR20" s="29">
        <v>0</v>
      </c>
      <c r="AS20" s="13">
        <f t="shared" ref="AS20" si="81">AV20</f>
        <v>0</v>
      </c>
      <c r="AT20" s="29">
        <v>0</v>
      </c>
      <c r="AU20" s="29">
        <v>0</v>
      </c>
      <c r="AV20" s="29">
        <v>0</v>
      </c>
      <c r="AW20" s="29">
        <v>0</v>
      </c>
      <c r="AX20" s="13">
        <f t="shared" ref="AX20" si="82">BA20</f>
        <v>0</v>
      </c>
      <c r="AY20" s="29">
        <v>0</v>
      </c>
      <c r="AZ20" s="29">
        <v>0</v>
      </c>
      <c r="BA20" s="29">
        <v>0</v>
      </c>
      <c r="BB20" s="29">
        <v>0</v>
      </c>
      <c r="BC20" s="13">
        <f t="shared" ref="BC20" si="83">BF20</f>
        <v>0</v>
      </c>
      <c r="BD20" s="29">
        <v>0</v>
      </c>
      <c r="BE20" s="29">
        <v>0</v>
      </c>
      <c r="BF20" s="29">
        <v>0</v>
      </c>
      <c r="BG20" s="29">
        <v>0</v>
      </c>
      <c r="BH20" s="13">
        <f t="shared" ref="BH20" si="84">BK20</f>
        <v>0</v>
      </c>
      <c r="BI20" s="29">
        <v>0</v>
      </c>
      <c r="BJ20" s="29">
        <v>0</v>
      </c>
      <c r="BK20" s="29">
        <v>0</v>
      </c>
      <c r="BL20" s="29">
        <v>0</v>
      </c>
    </row>
    <row r="21" spans="1:64" ht="63" x14ac:dyDescent="0.25">
      <c r="A21" s="10" t="s">
        <v>144</v>
      </c>
      <c r="B21" s="19" t="s">
        <v>206</v>
      </c>
      <c r="C21" s="11" t="s">
        <v>24</v>
      </c>
      <c r="D21" s="11" t="s">
        <v>56</v>
      </c>
      <c r="E21" s="13">
        <f t="shared" ref="E21" si="85">J21+O21+T21+Y21+AD21+AI21+AN21+AS21+AX21</f>
        <v>106</v>
      </c>
      <c r="F21" s="13">
        <f t="shared" ref="F21" si="86">K21+P21+U21+Z21+AE21+AJ21+AO21+AT21+AY21</f>
        <v>0</v>
      </c>
      <c r="G21" s="13">
        <f t="shared" ref="G21" si="87">L21+Q21+V21+AA21+AF21+AK21+AP21+AU21+AZ21</f>
        <v>0</v>
      </c>
      <c r="H21" s="13">
        <f t="shared" ref="H21" si="88">M21+R21+W21+AB21+AG21+AL21+AQ21+AV21+BA21</f>
        <v>106</v>
      </c>
      <c r="I21" s="13">
        <f t="shared" ref="I21" si="89">N21+S21+X21+AC21+AH21+AM21+AR21+AW21+BB21</f>
        <v>0</v>
      </c>
      <c r="J21" s="53">
        <f t="shared" ref="J21" si="90">M21</f>
        <v>0</v>
      </c>
      <c r="K21" s="29">
        <v>0</v>
      </c>
      <c r="L21" s="29">
        <v>0</v>
      </c>
      <c r="M21" s="35">
        <v>0</v>
      </c>
      <c r="N21" s="29">
        <v>0</v>
      </c>
      <c r="O21" s="13">
        <f t="shared" ref="O21" si="91">R21</f>
        <v>106</v>
      </c>
      <c r="P21" s="29">
        <v>0</v>
      </c>
      <c r="Q21" s="29">
        <v>0</v>
      </c>
      <c r="R21" s="36">
        <v>106</v>
      </c>
      <c r="S21" s="29">
        <v>0</v>
      </c>
      <c r="T21" s="13">
        <f t="shared" ref="T21" si="92">W21</f>
        <v>0</v>
      </c>
      <c r="U21" s="29">
        <v>0</v>
      </c>
      <c r="V21" s="29">
        <v>0</v>
      </c>
      <c r="W21" s="36">
        <v>0</v>
      </c>
      <c r="X21" s="29">
        <v>0</v>
      </c>
      <c r="Y21" s="13">
        <f t="shared" ref="Y21" si="93">AB21</f>
        <v>0</v>
      </c>
      <c r="Z21" s="29">
        <v>0</v>
      </c>
      <c r="AA21" s="29">
        <v>0</v>
      </c>
      <c r="AB21" s="36">
        <v>0</v>
      </c>
      <c r="AC21" s="29">
        <v>0</v>
      </c>
      <c r="AD21" s="13">
        <f t="shared" ref="AD21" si="94">AG21</f>
        <v>0</v>
      </c>
      <c r="AE21" s="29">
        <v>0</v>
      </c>
      <c r="AF21" s="29">
        <v>0</v>
      </c>
      <c r="AG21" s="29">
        <v>0</v>
      </c>
      <c r="AH21" s="29">
        <v>0</v>
      </c>
      <c r="AI21" s="13">
        <f t="shared" ref="AI21" si="95">AL21</f>
        <v>0</v>
      </c>
      <c r="AJ21" s="29">
        <v>0</v>
      </c>
      <c r="AK21" s="29">
        <v>0</v>
      </c>
      <c r="AL21" s="29">
        <v>0</v>
      </c>
      <c r="AM21" s="29">
        <v>0</v>
      </c>
      <c r="AN21" s="13">
        <f t="shared" ref="AN21" si="96">AQ21</f>
        <v>0</v>
      </c>
      <c r="AO21" s="29">
        <v>0</v>
      </c>
      <c r="AP21" s="29">
        <v>0</v>
      </c>
      <c r="AQ21" s="29">
        <v>0</v>
      </c>
      <c r="AR21" s="29">
        <v>0</v>
      </c>
      <c r="AS21" s="13">
        <f t="shared" ref="AS21" si="97">AV21</f>
        <v>0</v>
      </c>
      <c r="AT21" s="29">
        <v>0</v>
      </c>
      <c r="AU21" s="29">
        <v>0</v>
      </c>
      <c r="AV21" s="29">
        <v>0</v>
      </c>
      <c r="AW21" s="29">
        <v>0</v>
      </c>
      <c r="AX21" s="13">
        <f t="shared" ref="AX21" si="98">BA21</f>
        <v>0</v>
      </c>
      <c r="AY21" s="29">
        <v>0</v>
      </c>
      <c r="AZ21" s="29">
        <v>0</v>
      </c>
      <c r="BA21" s="29">
        <v>0</v>
      </c>
      <c r="BB21" s="29">
        <v>0</v>
      </c>
      <c r="BC21" s="13">
        <f t="shared" ref="BC21" si="99">BF21</f>
        <v>0</v>
      </c>
      <c r="BD21" s="29">
        <v>0</v>
      </c>
      <c r="BE21" s="29">
        <v>0</v>
      </c>
      <c r="BF21" s="29">
        <v>0</v>
      </c>
      <c r="BG21" s="29">
        <v>0</v>
      </c>
      <c r="BH21" s="13">
        <f t="shared" ref="BH21" si="100">BK21</f>
        <v>0</v>
      </c>
      <c r="BI21" s="29">
        <v>0</v>
      </c>
      <c r="BJ21" s="29">
        <v>0</v>
      </c>
      <c r="BK21" s="29">
        <v>0</v>
      </c>
      <c r="BL21" s="29">
        <v>0</v>
      </c>
    </row>
    <row r="22" spans="1:64" ht="47.25" x14ac:dyDescent="0.25">
      <c r="A22" s="10" t="s">
        <v>214</v>
      </c>
      <c r="B22" s="19" t="s">
        <v>207</v>
      </c>
      <c r="C22" s="11" t="s">
        <v>24</v>
      </c>
      <c r="D22" s="11" t="s">
        <v>56</v>
      </c>
      <c r="E22" s="13">
        <f t="shared" ref="E22" si="101">J22+O22+T22+Y22+AD22+AI22+AN22+AS22+AX22</f>
        <v>260</v>
      </c>
      <c r="F22" s="13">
        <f t="shared" ref="F22" si="102">K22+P22+U22+Z22+AE22+AJ22+AO22+AT22+AY22</f>
        <v>0</v>
      </c>
      <c r="G22" s="13">
        <f t="shared" ref="G22" si="103">L22+Q22+V22+AA22+AF22+AK22+AP22+AU22+AZ22</f>
        <v>0</v>
      </c>
      <c r="H22" s="13">
        <f t="shared" ref="H22" si="104">M22+R22+W22+AB22+AG22+AL22+AQ22+AV22+BA22</f>
        <v>260</v>
      </c>
      <c r="I22" s="13">
        <f t="shared" ref="I22" si="105">N22+S22+X22+AC22+AH22+AM22+AR22+AW22+BB22</f>
        <v>0</v>
      </c>
      <c r="J22" s="53">
        <f t="shared" ref="J22" si="106">M22</f>
        <v>0</v>
      </c>
      <c r="K22" s="29">
        <v>0</v>
      </c>
      <c r="L22" s="29">
        <v>0</v>
      </c>
      <c r="M22" s="35">
        <v>0</v>
      </c>
      <c r="N22" s="29">
        <v>0</v>
      </c>
      <c r="O22" s="13">
        <f t="shared" ref="O22" si="107">R22</f>
        <v>260</v>
      </c>
      <c r="P22" s="29">
        <v>0</v>
      </c>
      <c r="Q22" s="29">
        <v>0</v>
      </c>
      <c r="R22" s="36">
        <v>260</v>
      </c>
      <c r="S22" s="29">
        <v>0</v>
      </c>
      <c r="T22" s="13">
        <f t="shared" ref="T22" si="108">W22</f>
        <v>0</v>
      </c>
      <c r="U22" s="29">
        <v>0</v>
      </c>
      <c r="V22" s="29">
        <v>0</v>
      </c>
      <c r="W22" s="36">
        <v>0</v>
      </c>
      <c r="X22" s="29">
        <v>0</v>
      </c>
      <c r="Y22" s="13">
        <f t="shared" ref="Y22" si="109">AB22</f>
        <v>0</v>
      </c>
      <c r="Z22" s="29">
        <v>0</v>
      </c>
      <c r="AA22" s="29">
        <v>0</v>
      </c>
      <c r="AB22" s="36">
        <v>0</v>
      </c>
      <c r="AC22" s="29">
        <v>0</v>
      </c>
      <c r="AD22" s="13">
        <f t="shared" ref="AD22" si="110">AG22</f>
        <v>0</v>
      </c>
      <c r="AE22" s="29">
        <v>0</v>
      </c>
      <c r="AF22" s="29">
        <v>0</v>
      </c>
      <c r="AG22" s="29">
        <v>0</v>
      </c>
      <c r="AH22" s="29">
        <v>0</v>
      </c>
      <c r="AI22" s="13">
        <f t="shared" ref="AI22" si="111">AL22</f>
        <v>0</v>
      </c>
      <c r="AJ22" s="29">
        <v>0</v>
      </c>
      <c r="AK22" s="29">
        <v>0</v>
      </c>
      <c r="AL22" s="29">
        <v>0</v>
      </c>
      <c r="AM22" s="29">
        <v>0</v>
      </c>
      <c r="AN22" s="13">
        <f t="shared" ref="AN22" si="112">AQ22</f>
        <v>0</v>
      </c>
      <c r="AO22" s="29">
        <v>0</v>
      </c>
      <c r="AP22" s="29">
        <v>0</v>
      </c>
      <c r="AQ22" s="29">
        <v>0</v>
      </c>
      <c r="AR22" s="29">
        <v>0</v>
      </c>
      <c r="AS22" s="13">
        <f t="shared" ref="AS22" si="113">AV22</f>
        <v>0</v>
      </c>
      <c r="AT22" s="29">
        <v>0</v>
      </c>
      <c r="AU22" s="29">
        <v>0</v>
      </c>
      <c r="AV22" s="29">
        <v>0</v>
      </c>
      <c r="AW22" s="29">
        <v>0</v>
      </c>
      <c r="AX22" s="13">
        <f t="shared" ref="AX22" si="114">BA22</f>
        <v>0</v>
      </c>
      <c r="AY22" s="29">
        <v>0</v>
      </c>
      <c r="AZ22" s="29">
        <v>0</v>
      </c>
      <c r="BA22" s="29">
        <v>0</v>
      </c>
      <c r="BB22" s="29">
        <v>0</v>
      </c>
      <c r="BC22" s="13">
        <f t="shared" ref="BC22" si="115">BF22</f>
        <v>0</v>
      </c>
      <c r="BD22" s="29">
        <v>0</v>
      </c>
      <c r="BE22" s="29">
        <v>0</v>
      </c>
      <c r="BF22" s="29">
        <v>0</v>
      </c>
      <c r="BG22" s="29">
        <v>0</v>
      </c>
      <c r="BH22" s="13">
        <f t="shared" ref="BH22" si="116">BK22</f>
        <v>0</v>
      </c>
      <c r="BI22" s="29">
        <v>0</v>
      </c>
      <c r="BJ22" s="29">
        <v>0</v>
      </c>
      <c r="BK22" s="29">
        <v>0</v>
      </c>
      <c r="BL22" s="29">
        <v>0</v>
      </c>
    </row>
    <row r="23" spans="1:64" ht="63" x14ac:dyDescent="0.25">
      <c r="A23" s="10" t="s">
        <v>215</v>
      </c>
      <c r="B23" s="19" t="s">
        <v>217</v>
      </c>
      <c r="C23" s="11" t="s">
        <v>24</v>
      </c>
      <c r="D23" s="11" t="s">
        <v>56</v>
      </c>
      <c r="E23" s="13">
        <f t="shared" ref="E23" si="117">J23+O23+T23+Y23+AD23+AI23+AN23+AS23+AX23</f>
        <v>1800</v>
      </c>
      <c r="F23" s="13">
        <f t="shared" ref="F23" si="118">K23+P23+U23+Z23+AE23+AJ23+AO23+AT23+AY23</f>
        <v>0</v>
      </c>
      <c r="G23" s="13">
        <f t="shared" ref="G23" si="119">L23+Q23+V23+AA23+AF23+AK23+AP23+AU23+AZ23</f>
        <v>0</v>
      </c>
      <c r="H23" s="13">
        <f t="shared" ref="H23" si="120">M23+R23+W23+AB23+AG23+AL23+AQ23+AV23+BA23</f>
        <v>1800</v>
      </c>
      <c r="I23" s="13">
        <f t="shared" ref="I23" si="121">N23+S23+X23+AC23+AH23+AM23+AR23+AW23+BB23</f>
        <v>0</v>
      </c>
      <c r="J23" s="53">
        <f t="shared" ref="J23" si="122">M23</f>
        <v>0</v>
      </c>
      <c r="K23" s="29">
        <v>0</v>
      </c>
      <c r="L23" s="29">
        <v>0</v>
      </c>
      <c r="M23" s="35">
        <v>0</v>
      </c>
      <c r="N23" s="29">
        <v>0</v>
      </c>
      <c r="O23" s="13">
        <f t="shared" ref="O23" si="123">R23</f>
        <v>1800</v>
      </c>
      <c r="P23" s="29">
        <v>0</v>
      </c>
      <c r="Q23" s="29">
        <v>0</v>
      </c>
      <c r="R23" s="36">
        <v>1800</v>
      </c>
      <c r="S23" s="29">
        <v>0</v>
      </c>
      <c r="T23" s="13">
        <f t="shared" ref="T23" si="124">W23</f>
        <v>0</v>
      </c>
      <c r="U23" s="29">
        <v>0</v>
      </c>
      <c r="V23" s="29">
        <v>0</v>
      </c>
      <c r="W23" s="36">
        <v>0</v>
      </c>
      <c r="X23" s="29">
        <v>0</v>
      </c>
      <c r="Y23" s="13">
        <f t="shared" ref="Y23" si="125">AB23</f>
        <v>0</v>
      </c>
      <c r="Z23" s="29">
        <v>0</v>
      </c>
      <c r="AA23" s="29">
        <v>0</v>
      </c>
      <c r="AB23" s="36">
        <v>0</v>
      </c>
      <c r="AC23" s="29">
        <v>0</v>
      </c>
      <c r="AD23" s="13">
        <f t="shared" ref="AD23" si="126">AG23</f>
        <v>0</v>
      </c>
      <c r="AE23" s="29">
        <v>0</v>
      </c>
      <c r="AF23" s="29">
        <v>0</v>
      </c>
      <c r="AG23" s="29">
        <v>0</v>
      </c>
      <c r="AH23" s="29">
        <v>0</v>
      </c>
      <c r="AI23" s="13">
        <f t="shared" ref="AI23" si="127">AL23</f>
        <v>0</v>
      </c>
      <c r="AJ23" s="29">
        <v>0</v>
      </c>
      <c r="AK23" s="29">
        <v>0</v>
      </c>
      <c r="AL23" s="29">
        <v>0</v>
      </c>
      <c r="AM23" s="29">
        <v>0</v>
      </c>
      <c r="AN23" s="13">
        <f t="shared" ref="AN23" si="128">AQ23</f>
        <v>0</v>
      </c>
      <c r="AO23" s="29">
        <v>0</v>
      </c>
      <c r="AP23" s="29">
        <v>0</v>
      </c>
      <c r="AQ23" s="29">
        <v>0</v>
      </c>
      <c r="AR23" s="29">
        <v>0</v>
      </c>
      <c r="AS23" s="13">
        <f t="shared" ref="AS23" si="129">AV23</f>
        <v>0</v>
      </c>
      <c r="AT23" s="29">
        <v>0</v>
      </c>
      <c r="AU23" s="29">
        <v>0</v>
      </c>
      <c r="AV23" s="29">
        <v>0</v>
      </c>
      <c r="AW23" s="29">
        <v>0</v>
      </c>
      <c r="AX23" s="13">
        <f t="shared" ref="AX23" si="130">BA23</f>
        <v>0</v>
      </c>
      <c r="AY23" s="29">
        <v>0</v>
      </c>
      <c r="AZ23" s="29">
        <v>0</v>
      </c>
      <c r="BA23" s="29">
        <v>0</v>
      </c>
      <c r="BB23" s="29">
        <v>0</v>
      </c>
      <c r="BC23" s="13">
        <f t="shared" ref="BC23" si="131">BF23</f>
        <v>0</v>
      </c>
      <c r="BD23" s="29">
        <v>0</v>
      </c>
      <c r="BE23" s="29">
        <v>0</v>
      </c>
      <c r="BF23" s="29">
        <v>0</v>
      </c>
      <c r="BG23" s="29">
        <v>0</v>
      </c>
      <c r="BH23" s="13">
        <f t="shared" ref="BH23" si="132">BK23</f>
        <v>0</v>
      </c>
      <c r="BI23" s="29">
        <v>0</v>
      </c>
      <c r="BJ23" s="29">
        <v>0</v>
      </c>
      <c r="BK23" s="29">
        <v>0</v>
      </c>
      <c r="BL23" s="29">
        <v>0</v>
      </c>
    </row>
    <row r="24" spans="1:64" ht="94.5" x14ac:dyDescent="0.25">
      <c r="A24" s="10" t="s">
        <v>145</v>
      </c>
      <c r="B24" s="19" t="s">
        <v>246</v>
      </c>
      <c r="C24" s="11" t="s">
        <v>24</v>
      </c>
      <c r="D24" s="11" t="s">
        <v>25</v>
      </c>
      <c r="E24" s="13">
        <f t="shared" ref="E24" si="133">J24+O24+T24+Y24+AD24+AI24+AN24+AS24+AX24</f>
        <v>2198.1</v>
      </c>
      <c r="F24" s="13">
        <f t="shared" ref="F24" si="134">K24+P24+U24+Z24+AE24+AJ24+AO24+AT24+AY24</f>
        <v>0</v>
      </c>
      <c r="G24" s="13">
        <f t="shared" ref="G24" si="135">L24+Q24+V24+AA24+AF24+AK24+AP24+AU24+AZ24</f>
        <v>0</v>
      </c>
      <c r="H24" s="13">
        <f t="shared" ref="H24" si="136">M24+R24+W24+AB24+AG24+AL24+AQ24+AV24+BA24</f>
        <v>2198.1</v>
      </c>
      <c r="I24" s="13">
        <f t="shared" ref="I24" si="137">N24+S24+X24+AC24+AH24+AM24+AR24+AW24+BB24</f>
        <v>0</v>
      </c>
      <c r="J24" s="53">
        <f t="shared" ref="J24" si="138">M24</f>
        <v>0</v>
      </c>
      <c r="K24" s="29">
        <v>0</v>
      </c>
      <c r="L24" s="29">
        <v>0</v>
      </c>
      <c r="M24" s="35">
        <v>0</v>
      </c>
      <c r="N24" s="29">
        <v>0</v>
      </c>
      <c r="O24" s="13">
        <f t="shared" ref="O24" si="139">R24</f>
        <v>0</v>
      </c>
      <c r="P24" s="29">
        <v>0</v>
      </c>
      <c r="Q24" s="29">
        <v>0</v>
      </c>
      <c r="R24" s="36">
        <v>0</v>
      </c>
      <c r="S24" s="29">
        <v>0</v>
      </c>
      <c r="T24" s="13">
        <f t="shared" ref="T24" si="140">W24</f>
        <v>2198.1</v>
      </c>
      <c r="U24" s="29">
        <v>0</v>
      </c>
      <c r="V24" s="29">
        <v>0</v>
      </c>
      <c r="W24" s="36">
        <v>2198.1</v>
      </c>
      <c r="X24" s="29">
        <v>0</v>
      </c>
      <c r="Y24" s="13">
        <f t="shared" ref="Y24" si="141">AB24</f>
        <v>0</v>
      </c>
      <c r="Z24" s="29">
        <v>0</v>
      </c>
      <c r="AA24" s="29">
        <v>0</v>
      </c>
      <c r="AB24" s="36">
        <v>0</v>
      </c>
      <c r="AC24" s="29">
        <v>0</v>
      </c>
      <c r="AD24" s="13">
        <f t="shared" ref="AD24" si="142">AG24</f>
        <v>0</v>
      </c>
      <c r="AE24" s="29">
        <v>0</v>
      </c>
      <c r="AF24" s="29">
        <v>0</v>
      </c>
      <c r="AG24" s="29">
        <v>0</v>
      </c>
      <c r="AH24" s="29">
        <v>0</v>
      </c>
      <c r="AI24" s="13">
        <f t="shared" ref="AI24" si="143">AL24</f>
        <v>0</v>
      </c>
      <c r="AJ24" s="29">
        <v>0</v>
      </c>
      <c r="AK24" s="29">
        <v>0</v>
      </c>
      <c r="AL24" s="29">
        <v>0</v>
      </c>
      <c r="AM24" s="29">
        <v>0</v>
      </c>
      <c r="AN24" s="13">
        <f t="shared" ref="AN24" si="144">AQ24</f>
        <v>0</v>
      </c>
      <c r="AO24" s="29">
        <v>0</v>
      </c>
      <c r="AP24" s="29">
        <v>0</v>
      </c>
      <c r="AQ24" s="29">
        <v>0</v>
      </c>
      <c r="AR24" s="29">
        <v>0</v>
      </c>
      <c r="AS24" s="13">
        <f t="shared" ref="AS24" si="145">AV24</f>
        <v>0</v>
      </c>
      <c r="AT24" s="29">
        <v>0</v>
      </c>
      <c r="AU24" s="29">
        <v>0</v>
      </c>
      <c r="AV24" s="29">
        <v>0</v>
      </c>
      <c r="AW24" s="29">
        <v>0</v>
      </c>
      <c r="AX24" s="13">
        <f t="shared" ref="AX24" si="146">BA24</f>
        <v>0</v>
      </c>
      <c r="AY24" s="29">
        <v>0</v>
      </c>
      <c r="AZ24" s="29">
        <v>0</v>
      </c>
      <c r="BA24" s="29">
        <v>0</v>
      </c>
      <c r="BB24" s="29">
        <v>0</v>
      </c>
      <c r="BC24" s="13">
        <f t="shared" ref="BC24" si="147">BF24</f>
        <v>0</v>
      </c>
      <c r="BD24" s="29">
        <v>0</v>
      </c>
      <c r="BE24" s="29">
        <v>0</v>
      </c>
      <c r="BF24" s="29">
        <v>0</v>
      </c>
      <c r="BG24" s="29">
        <v>0</v>
      </c>
      <c r="BH24" s="13">
        <f t="shared" ref="BH24" si="148">BK24</f>
        <v>0</v>
      </c>
      <c r="BI24" s="29">
        <v>0</v>
      </c>
      <c r="BJ24" s="29">
        <v>0</v>
      </c>
      <c r="BK24" s="29">
        <v>0</v>
      </c>
      <c r="BL24" s="29">
        <v>0</v>
      </c>
    </row>
    <row r="25" spans="1:64" ht="63" x14ac:dyDescent="0.25">
      <c r="A25" s="10" t="s">
        <v>216</v>
      </c>
      <c r="B25" s="19" t="s">
        <v>248</v>
      </c>
      <c r="C25" s="11" t="s">
        <v>24</v>
      </c>
      <c r="D25" s="11" t="s">
        <v>56</v>
      </c>
      <c r="E25" s="13">
        <f t="shared" ref="E25" si="149">J25+O25+T25+Y25+AD25+AI25+AN25+AS25+AX25</f>
        <v>1500</v>
      </c>
      <c r="F25" s="13">
        <f t="shared" ref="F25" si="150">K25+P25+U25+Z25+AE25+AJ25+AO25+AT25+AY25</f>
        <v>0</v>
      </c>
      <c r="G25" s="13">
        <f t="shared" ref="G25" si="151">L25+Q25+V25+AA25+AF25+AK25+AP25+AU25+AZ25</f>
        <v>0</v>
      </c>
      <c r="H25" s="13">
        <f t="shared" ref="H25" si="152">M25+R25+W25+AB25+AG25+AL25+AQ25+AV25+BA25</f>
        <v>1500</v>
      </c>
      <c r="I25" s="13">
        <f t="shared" ref="I25" si="153">N25+S25+X25+AC25+AH25+AM25+AR25+AW25+BB25</f>
        <v>0</v>
      </c>
      <c r="J25" s="53">
        <f t="shared" ref="J25" si="154">M25</f>
        <v>0</v>
      </c>
      <c r="K25" s="29">
        <v>0</v>
      </c>
      <c r="L25" s="29">
        <v>0</v>
      </c>
      <c r="M25" s="35">
        <v>0</v>
      </c>
      <c r="N25" s="29">
        <v>0</v>
      </c>
      <c r="O25" s="13">
        <f t="shared" ref="O25" si="155">R25</f>
        <v>0</v>
      </c>
      <c r="P25" s="29">
        <v>0</v>
      </c>
      <c r="Q25" s="29">
        <v>0</v>
      </c>
      <c r="R25" s="36">
        <v>0</v>
      </c>
      <c r="S25" s="29">
        <v>0</v>
      </c>
      <c r="T25" s="13">
        <f t="shared" ref="T25" si="156">W25</f>
        <v>1500</v>
      </c>
      <c r="U25" s="29">
        <v>0</v>
      </c>
      <c r="V25" s="29">
        <v>0</v>
      </c>
      <c r="W25" s="36">
        <v>1500</v>
      </c>
      <c r="X25" s="29">
        <v>0</v>
      </c>
      <c r="Y25" s="13">
        <f t="shared" ref="Y25" si="157">AB25</f>
        <v>0</v>
      </c>
      <c r="Z25" s="29">
        <v>0</v>
      </c>
      <c r="AA25" s="29">
        <v>0</v>
      </c>
      <c r="AB25" s="36">
        <v>0</v>
      </c>
      <c r="AC25" s="29">
        <v>0</v>
      </c>
      <c r="AD25" s="13">
        <f t="shared" ref="AD25" si="158">AG25</f>
        <v>0</v>
      </c>
      <c r="AE25" s="29">
        <v>0</v>
      </c>
      <c r="AF25" s="29">
        <v>0</v>
      </c>
      <c r="AG25" s="29">
        <v>0</v>
      </c>
      <c r="AH25" s="29">
        <v>0</v>
      </c>
      <c r="AI25" s="13">
        <f t="shared" ref="AI25" si="159">AL25</f>
        <v>0</v>
      </c>
      <c r="AJ25" s="29">
        <v>0</v>
      </c>
      <c r="AK25" s="29">
        <v>0</v>
      </c>
      <c r="AL25" s="29">
        <v>0</v>
      </c>
      <c r="AM25" s="29">
        <v>0</v>
      </c>
      <c r="AN25" s="13">
        <f t="shared" ref="AN25" si="160">AQ25</f>
        <v>0</v>
      </c>
      <c r="AO25" s="29">
        <v>0</v>
      </c>
      <c r="AP25" s="29">
        <v>0</v>
      </c>
      <c r="AQ25" s="29">
        <v>0</v>
      </c>
      <c r="AR25" s="29">
        <v>0</v>
      </c>
      <c r="AS25" s="13">
        <f t="shared" ref="AS25" si="161">AV25</f>
        <v>0</v>
      </c>
      <c r="AT25" s="29">
        <v>0</v>
      </c>
      <c r="AU25" s="29">
        <v>0</v>
      </c>
      <c r="AV25" s="29">
        <v>0</v>
      </c>
      <c r="AW25" s="29">
        <v>0</v>
      </c>
      <c r="AX25" s="13">
        <f t="shared" ref="AX25" si="162">BA25</f>
        <v>0</v>
      </c>
      <c r="AY25" s="29">
        <v>0</v>
      </c>
      <c r="AZ25" s="29">
        <v>0</v>
      </c>
      <c r="BA25" s="29">
        <v>0</v>
      </c>
      <c r="BB25" s="29">
        <v>0</v>
      </c>
      <c r="BC25" s="13">
        <f t="shared" ref="BC25" si="163">BF25</f>
        <v>0</v>
      </c>
      <c r="BD25" s="29">
        <v>0</v>
      </c>
      <c r="BE25" s="29">
        <v>0</v>
      </c>
      <c r="BF25" s="29">
        <v>0</v>
      </c>
      <c r="BG25" s="29">
        <v>0</v>
      </c>
      <c r="BH25" s="13">
        <f t="shared" ref="BH25" si="164">BK25</f>
        <v>0</v>
      </c>
      <c r="BI25" s="29">
        <v>0</v>
      </c>
      <c r="BJ25" s="29">
        <v>0</v>
      </c>
      <c r="BK25" s="29">
        <v>0</v>
      </c>
      <c r="BL25" s="29">
        <v>0</v>
      </c>
    </row>
    <row r="26" spans="1:64" ht="63" x14ac:dyDescent="0.25">
      <c r="A26" s="10" t="s">
        <v>258</v>
      </c>
      <c r="B26" s="19" t="s">
        <v>249</v>
      </c>
      <c r="C26" s="11" t="s">
        <v>24</v>
      </c>
      <c r="D26" s="11" t="s">
        <v>56</v>
      </c>
      <c r="E26" s="13">
        <f t="shared" ref="E26" si="165">J26+O26+T26+Y26+AD26+AI26+AN26+AS26+AX26</f>
        <v>5000</v>
      </c>
      <c r="F26" s="13">
        <f t="shared" ref="F26" si="166">K26+P26+U26+Z26+AE26+AJ26+AO26+AT26+AY26</f>
        <v>0</v>
      </c>
      <c r="G26" s="13">
        <f t="shared" ref="G26" si="167">L26+Q26+V26+AA26+AF26+AK26+AP26+AU26+AZ26</f>
        <v>0</v>
      </c>
      <c r="H26" s="13">
        <f t="shared" ref="H26" si="168">M26+R26+W26+AB26+AG26+AL26+AQ26+AV26+BA26</f>
        <v>5000</v>
      </c>
      <c r="I26" s="13">
        <f t="shared" ref="I26" si="169">N26+S26+X26+AC26+AH26+AM26+AR26+AW26+BB26</f>
        <v>0</v>
      </c>
      <c r="J26" s="53">
        <f t="shared" ref="J26" si="170">M26</f>
        <v>0</v>
      </c>
      <c r="K26" s="29">
        <v>0</v>
      </c>
      <c r="L26" s="29">
        <v>0</v>
      </c>
      <c r="M26" s="35">
        <v>0</v>
      </c>
      <c r="N26" s="29">
        <v>0</v>
      </c>
      <c r="O26" s="13">
        <f t="shared" ref="O26" si="171">R26</f>
        <v>0</v>
      </c>
      <c r="P26" s="29">
        <v>0</v>
      </c>
      <c r="Q26" s="29">
        <v>0</v>
      </c>
      <c r="R26" s="36">
        <v>0</v>
      </c>
      <c r="S26" s="29">
        <v>0</v>
      </c>
      <c r="T26" s="13">
        <f t="shared" ref="T26" si="172">W26</f>
        <v>5000</v>
      </c>
      <c r="U26" s="29">
        <v>0</v>
      </c>
      <c r="V26" s="29">
        <v>0</v>
      </c>
      <c r="W26" s="36">
        <v>5000</v>
      </c>
      <c r="X26" s="29">
        <v>0</v>
      </c>
      <c r="Y26" s="13">
        <f t="shared" ref="Y26" si="173">AB26</f>
        <v>0</v>
      </c>
      <c r="Z26" s="29">
        <v>0</v>
      </c>
      <c r="AA26" s="29">
        <v>0</v>
      </c>
      <c r="AB26" s="36">
        <v>0</v>
      </c>
      <c r="AC26" s="29">
        <v>0</v>
      </c>
      <c r="AD26" s="13">
        <f t="shared" ref="AD26" si="174">AG26</f>
        <v>0</v>
      </c>
      <c r="AE26" s="29">
        <v>0</v>
      </c>
      <c r="AF26" s="29">
        <v>0</v>
      </c>
      <c r="AG26" s="29">
        <v>0</v>
      </c>
      <c r="AH26" s="29">
        <v>0</v>
      </c>
      <c r="AI26" s="13">
        <f t="shared" ref="AI26" si="175">AL26</f>
        <v>0</v>
      </c>
      <c r="AJ26" s="29">
        <v>0</v>
      </c>
      <c r="AK26" s="29">
        <v>0</v>
      </c>
      <c r="AL26" s="29">
        <v>0</v>
      </c>
      <c r="AM26" s="29">
        <v>0</v>
      </c>
      <c r="AN26" s="13">
        <f t="shared" ref="AN26" si="176">AQ26</f>
        <v>0</v>
      </c>
      <c r="AO26" s="29">
        <v>0</v>
      </c>
      <c r="AP26" s="29">
        <v>0</v>
      </c>
      <c r="AQ26" s="29">
        <v>0</v>
      </c>
      <c r="AR26" s="29">
        <v>0</v>
      </c>
      <c r="AS26" s="13">
        <f t="shared" ref="AS26" si="177">AV26</f>
        <v>0</v>
      </c>
      <c r="AT26" s="29">
        <v>0</v>
      </c>
      <c r="AU26" s="29">
        <v>0</v>
      </c>
      <c r="AV26" s="29">
        <v>0</v>
      </c>
      <c r="AW26" s="29">
        <v>0</v>
      </c>
      <c r="AX26" s="13">
        <f t="shared" ref="AX26" si="178">BA26</f>
        <v>0</v>
      </c>
      <c r="AY26" s="29">
        <v>0</v>
      </c>
      <c r="AZ26" s="29">
        <v>0</v>
      </c>
      <c r="BA26" s="29">
        <v>0</v>
      </c>
      <c r="BB26" s="29">
        <v>0</v>
      </c>
      <c r="BC26" s="13">
        <f t="shared" ref="BC26" si="179">BF26</f>
        <v>0</v>
      </c>
      <c r="BD26" s="29">
        <v>0</v>
      </c>
      <c r="BE26" s="29">
        <v>0</v>
      </c>
      <c r="BF26" s="29">
        <v>0</v>
      </c>
      <c r="BG26" s="29">
        <v>0</v>
      </c>
      <c r="BH26" s="13">
        <f t="shared" ref="BH26" si="180">BK26</f>
        <v>0</v>
      </c>
      <c r="BI26" s="29">
        <v>0</v>
      </c>
      <c r="BJ26" s="29">
        <v>0</v>
      </c>
      <c r="BK26" s="29">
        <v>0</v>
      </c>
      <c r="BL26" s="29">
        <v>0</v>
      </c>
    </row>
    <row r="27" spans="1:64" ht="63" x14ac:dyDescent="0.25">
      <c r="A27" s="10" t="s">
        <v>259</v>
      </c>
      <c r="B27" s="19" t="s">
        <v>257</v>
      </c>
      <c r="C27" s="11" t="s">
        <v>24</v>
      </c>
      <c r="D27" s="11" t="s">
        <v>56</v>
      </c>
      <c r="E27" s="13">
        <f t="shared" ref="E27" si="181">J27+O27+T27+Y27+AD27+AI27+AN27+AS27+AX27</f>
        <v>8250</v>
      </c>
      <c r="F27" s="13">
        <f t="shared" ref="F27" si="182">K27+P27+U27+Z27+AE27+AJ27+AO27+AT27+AY27</f>
        <v>0</v>
      </c>
      <c r="G27" s="13">
        <f t="shared" ref="G27" si="183">L27+Q27+V27+AA27+AF27+AK27+AP27+AU27+AZ27</f>
        <v>0</v>
      </c>
      <c r="H27" s="13">
        <f t="shared" ref="H27" si="184">M27+R27+W27+AB27+AG27+AL27+AQ27+AV27+BA27</f>
        <v>8250</v>
      </c>
      <c r="I27" s="13">
        <f t="shared" ref="I27" si="185">N27+S27+X27+AC27+AH27+AM27+AR27+AW27+BB27</f>
        <v>0</v>
      </c>
      <c r="J27" s="53">
        <f t="shared" ref="J27" si="186">M27</f>
        <v>0</v>
      </c>
      <c r="K27" s="29">
        <v>0</v>
      </c>
      <c r="L27" s="29">
        <v>0</v>
      </c>
      <c r="M27" s="35">
        <v>0</v>
      </c>
      <c r="N27" s="29">
        <v>0</v>
      </c>
      <c r="O27" s="13">
        <f t="shared" ref="O27" si="187">R27</f>
        <v>0</v>
      </c>
      <c r="P27" s="29">
        <v>0</v>
      </c>
      <c r="Q27" s="29">
        <v>0</v>
      </c>
      <c r="R27" s="36">
        <v>0</v>
      </c>
      <c r="S27" s="29">
        <v>0</v>
      </c>
      <c r="T27" s="13">
        <f t="shared" ref="T27" si="188">W27</f>
        <v>8250</v>
      </c>
      <c r="U27" s="29">
        <v>0</v>
      </c>
      <c r="V27" s="29">
        <v>0</v>
      </c>
      <c r="W27" s="36">
        <v>8250</v>
      </c>
      <c r="X27" s="29">
        <v>0</v>
      </c>
      <c r="Y27" s="13">
        <f t="shared" ref="Y27" si="189">AB27</f>
        <v>0</v>
      </c>
      <c r="Z27" s="29">
        <v>0</v>
      </c>
      <c r="AA27" s="29">
        <v>0</v>
      </c>
      <c r="AB27" s="36">
        <v>0</v>
      </c>
      <c r="AC27" s="29">
        <v>0</v>
      </c>
      <c r="AD27" s="13">
        <f t="shared" ref="AD27" si="190">AG27</f>
        <v>0</v>
      </c>
      <c r="AE27" s="29">
        <v>0</v>
      </c>
      <c r="AF27" s="29">
        <v>0</v>
      </c>
      <c r="AG27" s="29">
        <v>0</v>
      </c>
      <c r="AH27" s="29">
        <v>0</v>
      </c>
      <c r="AI27" s="13">
        <f t="shared" ref="AI27" si="191">AL27</f>
        <v>0</v>
      </c>
      <c r="AJ27" s="29">
        <v>0</v>
      </c>
      <c r="AK27" s="29">
        <v>0</v>
      </c>
      <c r="AL27" s="29">
        <v>0</v>
      </c>
      <c r="AM27" s="29">
        <v>0</v>
      </c>
      <c r="AN27" s="13">
        <f t="shared" ref="AN27" si="192">AQ27</f>
        <v>0</v>
      </c>
      <c r="AO27" s="29">
        <v>0</v>
      </c>
      <c r="AP27" s="29">
        <v>0</v>
      </c>
      <c r="AQ27" s="29">
        <v>0</v>
      </c>
      <c r="AR27" s="29">
        <v>0</v>
      </c>
      <c r="AS27" s="13">
        <f t="shared" ref="AS27" si="193">AV27</f>
        <v>0</v>
      </c>
      <c r="AT27" s="29">
        <v>0</v>
      </c>
      <c r="AU27" s="29">
        <v>0</v>
      </c>
      <c r="AV27" s="29">
        <v>0</v>
      </c>
      <c r="AW27" s="29">
        <v>0</v>
      </c>
      <c r="AX27" s="13">
        <f t="shared" ref="AX27" si="194">BA27</f>
        <v>0</v>
      </c>
      <c r="AY27" s="29">
        <v>0</v>
      </c>
      <c r="AZ27" s="29">
        <v>0</v>
      </c>
      <c r="BA27" s="29">
        <v>0</v>
      </c>
      <c r="BB27" s="29">
        <v>0</v>
      </c>
      <c r="BC27" s="13">
        <f t="shared" ref="BC27" si="195">BF27</f>
        <v>0</v>
      </c>
      <c r="BD27" s="29">
        <v>0</v>
      </c>
      <c r="BE27" s="29">
        <v>0</v>
      </c>
      <c r="BF27" s="29">
        <v>0</v>
      </c>
      <c r="BG27" s="29">
        <v>0</v>
      </c>
      <c r="BH27" s="13">
        <f t="shared" ref="BH27" si="196">BK27</f>
        <v>0</v>
      </c>
      <c r="BI27" s="29">
        <v>0</v>
      </c>
      <c r="BJ27" s="29">
        <v>0</v>
      </c>
      <c r="BK27" s="29">
        <v>0</v>
      </c>
      <c r="BL27" s="29">
        <v>0</v>
      </c>
    </row>
    <row r="28" spans="1:64" ht="47.25" x14ac:dyDescent="0.25">
      <c r="A28" s="10" t="s">
        <v>260</v>
      </c>
      <c r="B28" s="71" t="s">
        <v>278</v>
      </c>
      <c r="C28" s="11" t="s">
        <v>24</v>
      </c>
      <c r="D28" s="11" t="s">
        <v>56</v>
      </c>
      <c r="E28" s="13">
        <f t="shared" ref="E28" si="197">J28+O28+T28+Y28+AD28+AI28+AN28+AS28+AX28</f>
        <v>2428</v>
      </c>
      <c r="F28" s="13">
        <f t="shared" ref="F28" si="198">K28+P28+U28+Z28+AE28+AJ28+AO28+AT28+AY28</f>
        <v>0</v>
      </c>
      <c r="G28" s="13">
        <f t="shared" ref="G28" si="199">L28+Q28+V28+AA28+AF28+AK28+AP28+AU28+AZ28</f>
        <v>0</v>
      </c>
      <c r="H28" s="13">
        <f t="shared" ref="H28" si="200">M28+R28+W28+AB28+AG28+AL28+AQ28+AV28+BA28</f>
        <v>2428</v>
      </c>
      <c r="I28" s="13">
        <f t="shared" ref="I28" si="201">N28+S28+X28+AC28+AH28+AM28+AR28+AW28+BB28</f>
        <v>0</v>
      </c>
      <c r="J28" s="53">
        <f t="shared" ref="J28" si="202">M28</f>
        <v>0</v>
      </c>
      <c r="K28" s="29">
        <v>0</v>
      </c>
      <c r="L28" s="29">
        <v>0</v>
      </c>
      <c r="M28" s="35">
        <v>0</v>
      </c>
      <c r="N28" s="29">
        <v>0</v>
      </c>
      <c r="O28" s="13">
        <f t="shared" ref="O28" si="203">R28</f>
        <v>0</v>
      </c>
      <c r="P28" s="29">
        <v>0</v>
      </c>
      <c r="Q28" s="29">
        <v>0</v>
      </c>
      <c r="R28" s="36">
        <v>0</v>
      </c>
      <c r="S28" s="29">
        <v>0</v>
      </c>
      <c r="T28" s="13">
        <f t="shared" ref="T28" si="204">W28</f>
        <v>2428</v>
      </c>
      <c r="U28" s="29">
        <v>0</v>
      </c>
      <c r="V28" s="29">
        <v>0</v>
      </c>
      <c r="W28" s="62">
        <v>2428</v>
      </c>
      <c r="X28" s="29">
        <v>0</v>
      </c>
      <c r="Y28" s="13">
        <f t="shared" ref="Y28" si="205">AB28</f>
        <v>0</v>
      </c>
      <c r="Z28" s="29">
        <v>0</v>
      </c>
      <c r="AA28" s="29">
        <v>0</v>
      </c>
      <c r="AB28" s="36">
        <v>0</v>
      </c>
      <c r="AC28" s="29">
        <v>0</v>
      </c>
      <c r="AD28" s="13">
        <f t="shared" ref="AD28" si="206">AG28</f>
        <v>0</v>
      </c>
      <c r="AE28" s="29">
        <v>0</v>
      </c>
      <c r="AF28" s="29">
        <v>0</v>
      </c>
      <c r="AG28" s="29">
        <v>0</v>
      </c>
      <c r="AH28" s="29">
        <v>0</v>
      </c>
      <c r="AI28" s="13">
        <f t="shared" ref="AI28" si="207">AL28</f>
        <v>0</v>
      </c>
      <c r="AJ28" s="29">
        <v>0</v>
      </c>
      <c r="AK28" s="29">
        <v>0</v>
      </c>
      <c r="AL28" s="29">
        <v>0</v>
      </c>
      <c r="AM28" s="29">
        <v>0</v>
      </c>
      <c r="AN28" s="13">
        <f t="shared" ref="AN28" si="208">AQ28</f>
        <v>0</v>
      </c>
      <c r="AO28" s="29">
        <v>0</v>
      </c>
      <c r="AP28" s="29">
        <v>0</v>
      </c>
      <c r="AQ28" s="29">
        <v>0</v>
      </c>
      <c r="AR28" s="29">
        <v>0</v>
      </c>
      <c r="AS28" s="13">
        <f t="shared" ref="AS28" si="209">AV28</f>
        <v>0</v>
      </c>
      <c r="AT28" s="29">
        <v>0</v>
      </c>
      <c r="AU28" s="29">
        <v>0</v>
      </c>
      <c r="AV28" s="29">
        <v>0</v>
      </c>
      <c r="AW28" s="29">
        <v>0</v>
      </c>
      <c r="AX28" s="13">
        <f t="shared" ref="AX28" si="210">BA28</f>
        <v>0</v>
      </c>
      <c r="AY28" s="29">
        <v>0</v>
      </c>
      <c r="AZ28" s="29">
        <v>0</v>
      </c>
      <c r="BA28" s="29">
        <v>0</v>
      </c>
      <c r="BB28" s="29">
        <v>0</v>
      </c>
      <c r="BC28" s="13">
        <f t="shared" ref="BC28" si="211">BF28</f>
        <v>0</v>
      </c>
      <c r="BD28" s="29">
        <v>0</v>
      </c>
      <c r="BE28" s="29">
        <v>0</v>
      </c>
      <c r="BF28" s="29">
        <v>0</v>
      </c>
      <c r="BG28" s="29">
        <v>0</v>
      </c>
      <c r="BH28" s="13">
        <f t="shared" ref="BH28" si="212">BK28</f>
        <v>0</v>
      </c>
      <c r="BI28" s="29">
        <v>0</v>
      </c>
      <c r="BJ28" s="29">
        <v>0</v>
      </c>
      <c r="BK28" s="29">
        <v>0</v>
      </c>
      <c r="BL28" s="29">
        <v>0</v>
      </c>
    </row>
    <row r="29" spans="1:64" ht="78.75" x14ac:dyDescent="0.25">
      <c r="A29" s="10" t="s">
        <v>279</v>
      </c>
      <c r="B29" s="72" t="s">
        <v>337</v>
      </c>
      <c r="C29" s="44" t="s">
        <v>24</v>
      </c>
      <c r="D29" s="11" t="s">
        <v>56</v>
      </c>
      <c r="E29" s="13">
        <f t="shared" ref="E29:E31" si="213">J29+O29+T29+Y29+AD29+AI29+AN29+AS29+AX29</f>
        <v>63.2</v>
      </c>
      <c r="F29" s="13">
        <f t="shared" ref="F29:F31" si="214">K29+P29+U29+Z29+AE29+AJ29+AO29+AT29+AY29</f>
        <v>0</v>
      </c>
      <c r="G29" s="13">
        <f t="shared" ref="G29:G31" si="215">L29+Q29+V29+AA29+AF29+AK29+AP29+AU29+AZ29</f>
        <v>0</v>
      </c>
      <c r="H29" s="13">
        <f t="shared" ref="H29:H31" si="216">M29+R29+W29+AB29+AG29+AL29+AQ29+AV29+BA29</f>
        <v>63.2</v>
      </c>
      <c r="I29" s="13">
        <f t="shared" ref="I29:I31" si="217">N29+S29+X29+AC29+AH29+AM29+AR29+AW29+BB29</f>
        <v>0</v>
      </c>
      <c r="J29" s="53">
        <f t="shared" ref="J29:J31" si="218">M29</f>
        <v>0</v>
      </c>
      <c r="K29" s="29">
        <v>0</v>
      </c>
      <c r="L29" s="29">
        <v>0</v>
      </c>
      <c r="M29" s="35">
        <v>0</v>
      </c>
      <c r="N29" s="29">
        <v>0</v>
      </c>
      <c r="O29" s="13">
        <f t="shared" ref="O29:O31" si="219">R29</f>
        <v>0</v>
      </c>
      <c r="P29" s="29">
        <v>0</v>
      </c>
      <c r="Q29" s="29">
        <v>0</v>
      </c>
      <c r="R29" s="36">
        <v>0</v>
      </c>
      <c r="S29" s="29">
        <v>0</v>
      </c>
      <c r="T29" s="13">
        <f t="shared" ref="T29:T31" si="220">W29</f>
        <v>63.2</v>
      </c>
      <c r="U29" s="29">
        <v>0</v>
      </c>
      <c r="V29" s="60">
        <v>0</v>
      </c>
      <c r="W29" s="70">
        <v>63.2</v>
      </c>
      <c r="X29" s="61">
        <v>0</v>
      </c>
      <c r="Y29" s="13">
        <f t="shared" ref="Y29:Y31" si="221">AB29</f>
        <v>0</v>
      </c>
      <c r="Z29" s="29">
        <v>0</v>
      </c>
      <c r="AA29" s="29">
        <v>0</v>
      </c>
      <c r="AB29" s="36">
        <v>0</v>
      </c>
      <c r="AC29" s="29">
        <v>0</v>
      </c>
      <c r="AD29" s="13">
        <f t="shared" ref="AD29:AD31" si="222">AG29</f>
        <v>0</v>
      </c>
      <c r="AE29" s="29">
        <v>0</v>
      </c>
      <c r="AF29" s="29">
        <v>0</v>
      </c>
      <c r="AG29" s="29">
        <v>0</v>
      </c>
      <c r="AH29" s="29">
        <v>0</v>
      </c>
      <c r="AI29" s="13">
        <f t="shared" ref="AI29:AI31" si="223">AL29</f>
        <v>0</v>
      </c>
      <c r="AJ29" s="29">
        <v>0</v>
      </c>
      <c r="AK29" s="29">
        <v>0</v>
      </c>
      <c r="AL29" s="29">
        <v>0</v>
      </c>
      <c r="AM29" s="29">
        <v>0</v>
      </c>
      <c r="AN29" s="13">
        <f t="shared" ref="AN29:AN31" si="224">AQ29</f>
        <v>0</v>
      </c>
      <c r="AO29" s="29">
        <v>0</v>
      </c>
      <c r="AP29" s="29">
        <v>0</v>
      </c>
      <c r="AQ29" s="29">
        <v>0</v>
      </c>
      <c r="AR29" s="29">
        <v>0</v>
      </c>
      <c r="AS29" s="13">
        <f t="shared" ref="AS29:AS31" si="225">AV29</f>
        <v>0</v>
      </c>
      <c r="AT29" s="29">
        <v>0</v>
      </c>
      <c r="AU29" s="29">
        <v>0</v>
      </c>
      <c r="AV29" s="29">
        <v>0</v>
      </c>
      <c r="AW29" s="29">
        <v>0</v>
      </c>
      <c r="AX29" s="13">
        <f t="shared" ref="AX29:AX31" si="226">BA29</f>
        <v>0</v>
      </c>
      <c r="AY29" s="29">
        <v>0</v>
      </c>
      <c r="AZ29" s="29">
        <v>0</v>
      </c>
      <c r="BA29" s="29">
        <v>0</v>
      </c>
      <c r="BB29" s="29">
        <v>0</v>
      </c>
      <c r="BC29" s="13">
        <f t="shared" ref="BC29:BC31" si="227">BF29</f>
        <v>0</v>
      </c>
      <c r="BD29" s="29">
        <v>0</v>
      </c>
      <c r="BE29" s="29">
        <v>0</v>
      </c>
      <c r="BF29" s="29">
        <v>0</v>
      </c>
      <c r="BG29" s="29">
        <v>0</v>
      </c>
      <c r="BH29" s="13">
        <f t="shared" ref="BH29:BH31" si="228">BK29</f>
        <v>0</v>
      </c>
      <c r="BI29" s="29">
        <v>0</v>
      </c>
      <c r="BJ29" s="29">
        <v>0</v>
      </c>
      <c r="BK29" s="29">
        <v>0</v>
      </c>
      <c r="BL29" s="29">
        <v>0</v>
      </c>
    </row>
    <row r="30" spans="1:64" ht="78.75" x14ac:dyDescent="0.25">
      <c r="A30" s="10" t="s">
        <v>280</v>
      </c>
      <c r="B30" s="72" t="s">
        <v>338</v>
      </c>
      <c r="C30" s="44" t="s">
        <v>24</v>
      </c>
      <c r="D30" s="11" t="s">
        <v>56</v>
      </c>
      <c r="E30" s="13">
        <f t="shared" si="213"/>
        <v>74.599999999999994</v>
      </c>
      <c r="F30" s="13">
        <f t="shared" si="214"/>
        <v>0</v>
      </c>
      <c r="G30" s="13">
        <f t="shared" si="215"/>
        <v>0</v>
      </c>
      <c r="H30" s="13">
        <f t="shared" si="216"/>
        <v>74.599999999999994</v>
      </c>
      <c r="I30" s="13">
        <f t="shared" si="217"/>
        <v>0</v>
      </c>
      <c r="J30" s="53">
        <f t="shared" si="218"/>
        <v>0</v>
      </c>
      <c r="K30" s="29">
        <v>0</v>
      </c>
      <c r="L30" s="29">
        <v>0</v>
      </c>
      <c r="M30" s="35">
        <v>0</v>
      </c>
      <c r="N30" s="29">
        <v>0</v>
      </c>
      <c r="O30" s="13">
        <f t="shared" si="219"/>
        <v>0</v>
      </c>
      <c r="P30" s="29">
        <v>0</v>
      </c>
      <c r="Q30" s="29">
        <v>0</v>
      </c>
      <c r="R30" s="36">
        <v>0</v>
      </c>
      <c r="S30" s="29">
        <v>0</v>
      </c>
      <c r="T30" s="13">
        <f t="shared" si="220"/>
        <v>74.599999999999994</v>
      </c>
      <c r="U30" s="29">
        <v>0</v>
      </c>
      <c r="V30" s="60">
        <v>0</v>
      </c>
      <c r="W30" s="70">
        <v>74.599999999999994</v>
      </c>
      <c r="X30" s="61">
        <v>0</v>
      </c>
      <c r="Y30" s="13">
        <f t="shared" si="221"/>
        <v>0</v>
      </c>
      <c r="Z30" s="29">
        <v>0</v>
      </c>
      <c r="AA30" s="29">
        <v>0</v>
      </c>
      <c r="AB30" s="36">
        <v>0</v>
      </c>
      <c r="AC30" s="29">
        <v>0</v>
      </c>
      <c r="AD30" s="13">
        <f t="shared" si="222"/>
        <v>0</v>
      </c>
      <c r="AE30" s="29">
        <v>0</v>
      </c>
      <c r="AF30" s="29">
        <v>0</v>
      </c>
      <c r="AG30" s="29">
        <v>0</v>
      </c>
      <c r="AH30" s="29">
        <v>0</v>
      </c>
      <c r="AI30" s="13">
        <f t="shared" si="223"/>
        <v>0</v>
      </c>
      <c r="AJ30" s="29">
        <v>0</v>
      </c>
      <c r="AK30" s="29">
        <v>0</v>
      </c>
      <c r="AL30" s="29">
        <v>0</v>
      </c>
      <c r="AM30" s="29">
        <v>0</v>
      </c>
      <c r="AN30" s="13">
        <f t="shared" si="224"/>
        <v>0</v>
      </c>
      <c r="AO30" s="29">
        <v>0</v>
      </c>
      <c r="AP30" s="29">
        <v>0</v>
      </c>
      <c r="AQ30" s="29">
        <v>0</v>
      </c>
      <c r="AR30" s="29">
        <v>0</v>
      </c>
      <c r="AS30" s="13">
        <f t="shared" si="225"/>
        <v>0</v>
      </c>
      <c r="AT30" s="29">
        <v>0</v>
      </c>
      <c r="AU30" s="29">
        <v>0</v>
      </c>
      <c r="AV30" s="29">
        <v>0</v>
      </c>
      <c r="AW30" s="29">
        <v>0</v>
      </c>
      <c r="AX30" s="13">
        <f t="shared" si="226"/>
        <v>0</v>
      </c>
      <c r="AY30" s="29">
        <v>0</v>
      </c>
      <c r="AZ30" s="29">
        <v>0</v>
      </c>
      <c r="BA30" s="29">
        <v>0</v>
      </c>
      <c r="BB30" s="29">
        <v>0</v>
      </c>
      <c r="BC30" s="13">
        <f t="shared" si="227"/>
        <v>0</v>
      </c>
      <c r="BD30" s="29">
        <v>0</v>
      </c>
      <c r="BE30" s="29">
        <v>0</v>
      </c>
      <c r="BF30" s="29">
        <v>0</v>
      </c>
      <c r="BG30" s="29">
        <v>0</v>
      </c>
      <c r="BH30" s="13">
        <f t="shared" si="228"/>
        <v>0</v>
      </c>
      <c r="BI30" s="29">
        <v>0</v>
      </c>
      <c r="BJ30" s="29">
        <v>0</v>
      </c>
      <c r="BK30" s="29">
        <v>0</v>
      </c>
      <c r="BL30" s="29">
        <v>0</v>
      </c>
    </row>
    <row r="31" spans="1:64" ht="78.75" x14ac:dyDescent="0.25">
      <c r="A31" s="10" t="s">
        <v>344</v>
      </c>
      <c r="B31" s="72" t="s">
        <v>339</v>
      </c>
      <c r="C31" s="44" t="s">
        <v>24</v>
      </c>
      <c r="D31" s="11" t="s">
        <v>56</v>
      </c>
      <c r="E31" s="13">
        <f t="shared" si="213"/>
        <v>30.9</v>
      </c>
      <c r="F31" s="13">
        <f t="shared" si="214"/>
        <v>0</v>
      </c>
      <c r="G31" s="13">
        <f t="shared" si="215"/>
        <v>0</v>
      </c>
      <c r="H31" s="13">
        <f t="shared" si="216"/>
        <v>30.9</v>
      </c>
      <c r="I31" s="13">
        <f t="shared" si="217"/>
        <v>0</v>
      </c>
      <c r="J31" s="53">
        <f t="shared" si="218"/>
        <v>0</v>
      </c>
      <c r="K31" s="29">
        <v>0</v>
      </c>
      <c r="L31" s="29">
        <v>0</v>
      </c>
      <c r="M31" s="35">
        <v>0</v>
      </c>
      <c r="N31" s="29">
        <v>0</v>
      </c>
      <c r="O31" s="13">
        <f t="shared" si="219"/>
        <v>0</v>
      </c>
      <c r="P31" s="29">
        <v>0</v>
      </c>
      <c r="Q31" s="29">
        <v>0</v>
      </c>
      <c r="R31" s="36">
        <v>0</v>
      </c>
      <c r="S31" s="29">
        <v>0</v>
      </c>
      <c r="T31" s="13">
        <f t="shared" si="220"/>
        <v>30.9</v>
      </c>
      <c r="U31" s="29">
        <v>0</v>
      </c>
      <c r="V31" s="60">
        <v>0</v>
      </c>
      <c r="W31" s="70">
        <v>30.9</v>
      </c>
      <c r="X31" s="61">
        <v>0</v>
      </c>
      <c r="Y31" s="13">
        <f t="shared" si="221"/>
        <v>0</v>
      </c>
      <c r="Z31" s="29">
        <v>0</v>
      </c>
      <c r="AA31" s="29">
        <v>0</v>
      </c>
      <c r="AB31" s="36">
        <v>0</v>
      </c>
      <c r="AC31" s="29">
        <v>0</v>
      </c>
      <c r="AD31" s="13">
        <f t="shared" si="222"/>
        <v>0</v>
      </c>
      <c r="AE31" s="29">
        <v>0</v>
      </c>
      <c r="AF31" s="29">
        <v>0</v>
      </c>
      <c r="AG31" s="29">
        <v>0</v>
      </c>
      <c r="AH31" s="29">
        <v>0</v>
      </c>
      <c r="AI31" s="13">
        <f t="shared" si="223"/>
        <v>0</v>
      </c>
      <c r="AJ31" s="29">
        <v>0</v>
      </c>
      <c r="AK31" s="29">
        <v>0</v>
      </c>
      <c r="AL31" s="29">
        <v>0</v>
      </c>
      <c r="AM31" s="29">
        <v>0</v>
      </c>
      <c r="AN31" s="13">
        <f t="shared" si="224"/>
        <v>0</v>
      </c>
      <c r="AO31" s="29">
        <v>0</v>
      </c>
      <c r="AP31" s="29">
        <v>0</v>
      </c>
      <c r="AQ31" s="29">
        <v>0</v>
      </c>
      <c r="AR31" s="29">
        <v>0</v>
      </c>
      <c r="AS31" s="13">
        <f t="shared" si="225"/>
        <v>0</v>
      </c>
      <c r="AT31" s="29">
        <v>0</v>
      </c>
      <c r="AU31" s="29">
        <v>0</v>
      </c>
      <c r="AV31" s="29">
        <v>0</v>
      </c>
      <c r="AW31" s="29">
        <v>0</v>
      </c>
      <c r="AX31" s="13">
        <f t="shared" si="226"/>
        <v>0</v>
      </c>
      <c r="AY31" s="29">
        <v>0</v>
      </c>
      <c r="AZ31" s="29">
        <v>0</v>
      </c>
      <c r="BA31" s="29">
        <v>0</v>
      </c>
      <c r="BB31" s="29">
        <v>0</v>
      </c>
      <c r="BC31" s="13">
        <f t="shared" si="227"/>
        <v>0</v>
      </c>
      <c r="BD31" s="29">
        <v>0</v>
      </c>
      <c r="BE31" s="29">
        <v>0</v>
      </c>
      <c r="BF31" s="29">
        <v>0</v>
      </c>
      <c r="BG31" s="29">
        <v>0</v>
      </c>
      <c r="BH31" s="13">
        <f t="shared" si="228"/>
        <v>0</v>
      </c>
      <c r="BI31" s="29">
        <v>0</v>
      </c>
      <c r="BJ31" s="29">
        <v>0</v>
      </c>
      <c r="BK31" s="29">
        <v>0</v>
      </c>
      <c r="BL31" s="29">
        <v>0</v>
      </c>
    </row>
    <row r="32" spans="1:64" ht="94.5" x14ac:dyDescent="0.25">
      <c r="A32" s="10" t="s">
        <v>345</v>
      </c>
      <c r="B32" s="19" t="s">
        <v>336</v>
      </c>
      <c r="C32" s="11" t="s">
        <v>24</v>
      </c>
      <c r="D32" s="11" t="s">
        <v>25</v>
      </c>
      <c r="E32" s="13">
        <f t="shared" ref="E32" si="229">J32+O32+T32+Y32+AD32+AI32+AN32+AS32+AX32</f>
        <v>139974.6</v>
      </c>
      <c r="F32" s="13">
        <f t="shared" ref="F32" si="230">K32+P32+U32+Z32+AE32+AJ32+AO32+AT32+AY32</f>
        <v>0</v>
      </c>
      <c r="G32" s="13">
        <f t="shared" ref="G32" si="231">L32+Q32+V32+AA32+AF32+AK32+AP32+AU32+AZ32</f>
        <v>129726.6</v>
      </c>
      <c r="H32" s="13">
        <f t="shared" ref="H32" si="232">M32+R32+W32+AB32+AG32+AL32+AQ32+AV32+BA32</f>
        <v>10248</v>
      </c>
      <c r="I32" s="13">
        <f t="shared" ref="I32" si="233">N32+S32+X32+AC32+AH32+AM32+AR32+AW32+BB32</f>
        <v>0</v>
      </c>
      <c r="J32" s="53">
        <f t="shared" ref="J32" si="234">M32</f>
        <v>0</v>
      </c>
      <c r="K32" s="29">
        <v>0</v>
      </c>
      <c r="L32" s="29">
        <v>0</v>
      </c>
      <c r="M32" s="35">
        <v>0</v>
      </c>
      <c r="N32" s="29">
        <v>0</v>
      </c>
      <c r="O32" s="13">
        <f t="shared" ref="O32" si="235">R32</f>
        <v>0</v>
      </c>
      <c r="P32" s="29">
        <v>0</v>
      </c>
      <c r="Q32" s="29">
        <v>0</v>
      </c>
      <c r="R32" s="36">
        <v>0</v>
      </c>
      <c r="S32" s="29">
        <v>0</v>
      </c>
      <c r="T32" s="13">
        <f>W32+V32</f>
        <v>44386.6</v>
      </c>
      <c r="U32" s="29">
        <v>0</v>
      </c>
      <c r="V32" s="36">
        <v>38918</v>
      </c>
      <c r="W32" s="73">
        <v>5468.6</v>
      </c>
      <c r="X32" s="29">
        <v>0</v>
      </c>
      <c r="Y32" s="13">
        <f>AB32+AA32</f>
        <v>95588</v>
      </c>
      <c r="Z32" s="29">
        <v>0</v>
      </c>
      <c r="AA32" s="36">
        <v>90808.6</v>
      </c>
      <c r="AB32" s="36">
        <v>4779.3999999999996</v>
      </c>
      <c r="AC32" s="29">
        <v>0</v>
      </c>
      <c r="AD32" s="13">
        <f t="shared" ref="AD32" si="236">AG32</f>
        <v>0</v>
      </c>
      <c r="AE32" s="29">
        <v>0</v>
      </c>
      <c r="AF32" s="29">
        <v>0</v>
      </c>
      <c r="AG32" s="29">
        <v>0</v>
      </c>
      <c r="AH32" s="29">
        <v>0</v>
      </c>
      <c r="AI32" s="13">
        <f t="shared" ref="AI32" si="237">AL32</f>
        <v>0</v>
      </c>
      <c r="AJ32" s="29">
        <v>0</v>
      </c>
      <c r="AK32" s="29">
        <v>0</v>
      </c>
      <c r="AL32" s="29">
        <v>0</v>
      </c>
      <c r="AM32" s="29">
        <v>0</v>
      </c>
      <c r="AN32" s="13">
        <f t="shared" ref="AN32" si="238">AQ32</f>
        <v>0</v>
      </c>
      <c r="AO32" s="29">
        <v>0</v>
      </c>
      <c r="AP32" s="29">
        <v>0</v>
      </c>
      <c r="AQ32" s="29">
        <v>0</v>
      </c>
      <c r="AR32" s="29">
        <v>0</v>
      </c>
      <c r="AS32" s="13">
        <f t="shared" ref="AS32" si="239">AV32</f>
        <v>0</v>
      </c>
      <c r="AT32" s="29">
        <v>0</v>
      </c>
      <c r="AU32" s="29">
        <v>0</v>
      </c>
      <c r="AV32" s="29">
        <v>0</v>
      </c>
      <c r="AW32" s="29">
        <v>0</v>
      </c>
      <c r="AX32" s="13">
        <f t="shared" ref="AX32" si="240">BA32</f>
        <v>0</v>
      </c>
      <c r="AY32" s="29">
        <v>0</v>
      </c>
      <c r="AZ32" s="29">
        <v>0</v>
      </c>
      <c r="BA32" s="29">
        <v>0</v>
      </c>
      <c r="BB32" s="29">
        <v>0</v>
      </c>
      <c r="BC32" s="13">
        <f t="shared" ref="BC32" si="241">BF32</f>
        <v>0</v>
      </c>
      <c r="BD32" s="29">
        <v>0</v>
      </c>
      <c r="BE32" s="29">
        <v>0</v>
      </c>
      <c r="BF32" s="29">
        <v>0</v>
      </c>
      <c r="BG32" s="29">
        <v>0</v>
      </c>
      <c r="BH32" s="13">
        <f t="shared" ref="BH32" si="242">BK32</f>
        <v>0</v>
      </c>
      <c r="BI32" s="29">
        <v>0</v>
      </c>
      <c r="BJ32" s="29">
        <v>0</v>
      </c>
      <c r="BK32" s="29">
        <v>0</v>
      </c>
      <c r="BL32" s="29">
        <v>0</v>
      </c>
    </row>
    <row r="33" spans="1:68" ht="63" x14ac:dyDescent="0.25">
      <c r="A33" s="10" t="s">
        <v>346</v>
      </c>
      <c r="B33" s="19" t="s">
        <v>327</v>
      </c>
      <c r="C33" s="11" t="s">
        <v>24</v>
      </c>
      <c r="D33" s="11" t="s">
        <v>24</v>
      </c>
      <c r="E33" s="13">
        <f t="shared" ref="E33:G33" si="243">J33+O33+T33+Y33+AD33+AI33+AN33+AS33+AX33+BC33+BH33</f>
        <v>286620.59999999998</v>
      </c>
      <c r="F33" s="13">
        <f t="shared" si="243"/>
        <v>0</v>
      </c>
      <c r="G33" s="13">
        <f t="shared" si="243"/>
        <v>0</v>
      </c>
      <c r="H33" s="13">
        <f>M33+R33+W33+AB33+AG33+AL33+AQ33+AV33+BA33+BF33+BK33</f>
        <v>286620.59999999998</v>
      </c>
      <c r="I33" s="13">
        <f>N33+S33+X33+AC33+AH33+AM33+AR33+AW33+BB33+BG33+BL33</f>
        <v>0</v>
      </c>
      <c r="J33" s="53">
        <f t="shared" ref="J33" si="244">M33</f>
        <v>0</v>
      </c>
      <c r="K33" s="29">
        <v>0</v>
      </c>
      <c r="L33" s="29">
        <v>0</v>
      </c>
      <c r="M33" s="35">
        <v>0</v>
      </c>
      <c r="N33" s="29">
        <v>0</v>
      </c>
      <c r="O33" s="13">
        <f t="shared" ref="O33" si="245">R33</f>
        <v>0</v>
      </c>
      <c r="P33" s="29">
        <v>0</v>
      </c>
      <c r="Q33" s="29">
        <v>0</v>
      </c>
      <c r="R33" s="36">
        <v>0</v>
      </c>
      <c r="S33" s="29">
        <v>0</v>
      </c>
      <c r="T33" s="13">
        <f t="shared" ref="T33" si="246">W33</f>
        <v>0</v>
      </c>
      <c r="U33" s="29">
        <v>0</v>
      </c>
      <c r="V33" s="29">
        <v>0</v>
      </c>
      <c r="W33" s="36">
        <f>21850-2428-5043.4-5043.4-9335.2</f>
        <v>0</v>
      </c>
      <c r="X33" s="29">
        <v>0</v>
      </c>
      <c r="Y33" s="13">
        <f t="shared" ref="Y33" si="247">AB33</f>
        <v>14320.600000000006</v>
      </c>
      <c r="Z33" s="29">
        <v>0</v>
      </c>
      <c r="AA33" s="29">
        <v>0</v>
      </c>
      <c r="AB33" s="36">
        <f>38100-1623.1-1623.1-1533.2-5000-13000-1000</f>
        <v>14320.600000000006</v>
      </c>
      <c r="AC33" s="29">
        <v>0</v>
      </c>
      <c r="AD33" s="13">
        <f t="shared" ref="AD33" si="248">AG33</f>
        <v>38900</v>
      </c>
      <c r="AE33" s="29">
        <v>0</v>
      </c>
      <c r="AF33" s="29">
        <v>0</v>
      </c>
      <c r="AG33" s="36">
        <v>38900</v>
      </c>
      <c r="AH33" s="29">
        <v>0</v>
      </c>
      <c r="AI33" s="13">
        <f t="shared" ref="AI33" si="249">AL33</f>
        <v>38900</v>
      </c>
      <c r="AJ33" s="29">
        <v>0</v>
      </c>
      <c r="AK33" s="29">
        <v>0</v>
      </c>
      <c r="AL33" s="36">
        <v>38900</v>
      </c>
      <c r="AM33" s="29">
        <v>0</v>
      </c>
      <c r="AN33" s="13">
        <f t="shared" ref="AN33" si="250">AQ33</f>
        <v>38900</v>
      </c>
      <c r="AO33" s="29">
        <v>0</v>
      </c>
      <c r="AP33" s="29">
        <v>0</v>
      </c>
      <c r="AQ33" s="36">
        <v>38900</v>
      </c>
      <c r="AR33" s="29">
        <v>0</v>
      </c>
      <c r="AS33" s="13">
        <f t="shared" ref="AS33" si="251">AV33</f>
        <v>38900</v>
      </c>
      <c r="AT33" s="29">
        <v>0</v>
      </c>
      <c r="AU33" s="29">
        <v>0</v>
      </c>
      <c r="AV33" s="36">
        <v>38900</v>
      </c>
      <c r="AW33" s="29">
        <v>0</v>
      </c>
      <c r="AX33" s="13">
        <f t="shared" ref="AX33" si="252">BA33</f>
        <v>38900</v>
      </c>
      <c r="AY33" s="29">
        <v>0</v>
      </c>
      <c r="AZ33" s="29">
        <v>0</v>
      </c>
      <c r="BA33" s="36">
        <v>38900</v>
      </c>
      <c r="BB33" s="29">
        <v>0</v>
      </c>
      <c r="BC33" s="13">
        <f t="shared" ref="BC33" si="253">BF33</f>
        <v>38900</v>
      </c>
      <c r="BD33" s="29">
        <v>0</v>
      </c>
      <c r="BE33" s="29">
        <v>0</v>
      </c>
      <c r="BF33" s="36">
        <v>38900</v>
      </c>
      <c r="BG33" s="29">
        <v>0</v>
      </c>
      <c r="BH33" s="13">
        <f t="shared" ref="BH33" si="254">BK33</f>
        <v>38900</v>
      </c>
      <c r="BI33" s="29">
        <v>0</v>
      </c>
      <c r="BJ33" s="29">
        <v>0</v>
      </c>
      <c r="BK33" s="36">
        <v>38900</v>
      </c>
      <c r="BL33" s="29">
        <v>0</v>
      </c>
    </row>
    <row r="34" spans="1:68" ht="43.5" customHeight="1" x14ac:dyDescent="0.25">
      <c r="A34" s="10" t="s">
        <v>26</v>
      </c>
      <c r="B34" s="89" t="s">
        <v>118</v>
      </c>
      <c r="C34" s="89"/>
      <c r="D34" s="89"/>
      <c r="E34" s="8">
        <f t="shared" ref="E34:AJ34" si="255">E35+E110</f>
        <v>442564.00000000012</v>
      </c>
      <c r="F34" s="8">
        <f t="shared" si="255"/>
        <v>0</v>
      </c>
      <c r="G34" s="8">
        <f t="shared" si="255"/>
        <v>0</v>
      </c>
      <c r="H34" s="8">
        <f t="shared" si="255"/>
        <v>442564.00000000012</v>
      </c>
      <c r="I34" s="8">
        <f t="shared" si="255"/>
        <v>0</v>
      </c>
      <c r="J34" s="8">
        <f t="shared" si="255"/>
        <v>11551.9</v>
      </c>
      <c r="K34" s="8">
        <f t="shared" si="255"/>
        <v>0</v>
      </c>
      <c r="L34" s="8">
        <f t="shared" si="255"/>
        <v>0</v>
      </c>
      <c r="M34" s="8">
        <f t="shared" si="255"/>
        <v>11551.9</v>
      </c>
      <c r="N34" s="8">
        <f t="shared" si="255"/>
        <v>0</v>
      </c>
      <c r="O34" s="8">
        <f t="shared" si="255"/>
        <v>86614.500000000029</v>
      </c>
      <c r="P34" s="8">
        <f t="shared" si="255"/>
        <v>0</v>
      </c>
      <c r="Q34" s="8">
        <f t="shared" si="255"/>
        <v>0</v>
      </c>
      <c r="R34" s="8">
        <f t="shared" si="255"/>
        <v>86614.500000000029</v>
      </c>
      <c r="S34" s="8">
        <f t="shared" si="255"/>
        <v>0</v>
      </c>
      <c r="T34" s="8">
        <f t="shared" si="255"/>
        <v>101883.99999999997</v>
      </c>
      <c r="U34" s="8">
        <f t="shared" si="255"/>
        <v>0</v>
      </c>
      <c r="V34" s="8">
        <f t="shared" si="255"/>
        <v>0</v>
      </c>
      <c r="W34" s="8">
        <f t="shared" si="255"/>
        <v>101883.99999999997</v>
      </c>
      <c r="X34" s="8">
        <f t="shared" si="255"/>
        <v>0</v>
      </c>
      <c r="Y34" s="8">
        <f t="shared" si="255"/>
        <v>4194.3999999999996</v>
      </c>
      <c r="Z34" s="8">
        <f t="shared" si="255"/>
        <v>0</v>
      </c>
      <c r="AA34" s="8">
        <f t="shared" si="255"/>
        <v>0</v>
      </c>
      <c r="AB34" s="8">
        <f t="shared" si="255"/>
        <v>4194.3999999999996</v>
      </c>
      <c r="AC34" s="8">
        <f t="shared" si="255"/>
        <v>0</v>
      </c>
      <c r="AD34" s="8">
        <f t="shared" si="255"/>
        <v>34045.599999999999</v>
      </c>
      <c r="AE34" s="8">
        <f t="shared" si="255"/>
        <v>0</v>
      </c>
      <c r="AF34" s="8">
        <f t="shared" si="255"/>
        <v>0</v>
      </c>
      <c r="AG34" s="8">
        <f t="shared" si="255"/>
        <v>34045.599999999999</v>
      </c>
      <c r="AH34" s="8">
        <f t="shared" si="255"/>
        <v>0</v>
      </c>
      <c r="AI34" s="8">
        <f t="shared" si="255"/>
        <v>34045.599999999999</v>
      </c>
      <c r="AJ34" s="8">
        <f t="shared" si="255"/>
        <v>0</v>
      </c>
      <c r="AK34" s="8">
        <f t="shared" ref="AK34:BL34" si="256">AK35+AK110</f>
        <v>0</v>
      </c>
      <c r="AL34" s="8">
        <f t="shared" si="256"/>
        <v>34045.599999999999</v>
      </c>
      <c r="AM34" s="8">
        <f t="shared" si="256"/>
        <v>0</v>
      </c>
      <c r="AN34" s="8">
        <f t="shared" si="256"/>
        <v>34045.599999999999</v>
      </c>
      <c r="AO34" s="8">
        <f t="shared" si="256"/>
        <v>0</v>
      </c>
      <c r="AP34" s="8">
        <f t="shared" si="256"/>
        <v>0</v>
      </c>
      <c r="AQ34" s="8">
        <f t="shared" si="256"/>
        <v>34045.599999999999</v>
      </c>
      <c r="AR34" s="8">
        <f t="shared" si="256"/>
        <v>0</v>
      </c>
      <c r="AS34" s="8">
        <f t="shared" si="256"/>
        <v>34045.599999999999</v>
      </c>
      <c r="AT34" s="8">
        <f t="shared" si="256"/>
        <v>0</v>
      </c>
      <c r="AU34" s="8">
        <f t="shared" si="256"/>
        <v>0</v>
      </c>
      <c r="AV34" s="8">
        <f t="shared" si="256"/>
        <v>34045.599999999999</v>
      </c>
      <c r="AW34" s="8">
        <f t="shared" si="256"/>
        <v>0</v>
      </c>
      <c r="AX34" s="8">
        <f t="shared" si="256"/>
        <v>34045.599999999999</v>
      </c>
      <c r="AY34" s="8">
        <f t="shared" si="256"/>
        <v>0</v>
      </c>
      <c r="AZ34" s="8">
        <f t="shared" si="256"/>
        <v>0</v>
      </c>
      <c r="BA34" s="8">
        <f t="shared" si="256"/>
        <v>34045.599999999999</v>
      </c>
      <c r="BB34" s="8">
        <f t="shared" si="256"/>
        <v>0</v>
      </c>
      <c r="BC34" s="8">
        <f t="shared" si="256"/>
        <v>34045.599999999999</v>
      </c>
      <c r="BD34" s="8">
        <f t="shared" si="256"/>
        <v>0</v>
      </c>
      <c r="BE34" s="8">
        <f t="shared" si="256"/>
        <v>0</v>
      </c>
      <c r="BF34" s="8">
        <f t="shared" si="256"/>
        <v>34045.599999999999</v>
      </c>
      <c r="BG34" s="8">
        <f t="shared" si="256"/>
        <v>0</v>
      </c>
      <c r="BH34" s="8">
        <f t="shared" si="256"/>
        <v>34045.599999999999</v>
      </c>
      <c r="BI34" s="8">
        <f t="shared" si="256"/>
        <v>0</v>
      </c>
      <c r="BJ34" s="8">
        <f t="shared" si="256"/>
        <v>0</v>
      </c>
      <c r="BK34" s="8">
        <f t="shared" si="256"/>
        <v>34045.599999999999</v>
      </c>
      <c r="BL34" s="8">
        <f t="shared" si="256"/>
        <v>0</v>
      </c>
    </row>
    <row r="35" spans="1:68" ht="43.5" customHeight="1" x14ac:dyDescent="0.25">
      <c r="A35" s="10" t="s">
        <v>32</v>
      </c>
      <c r="B35" s="89" t="s">
        <v>117</v>
      </c>
      <c r="C35" s="89"/>
      <c r="D35" s="89"/>
      <c r="E35" s="8">
        <f t="shared" ref="E35:AJ35" si="257">SUM(E36:E109)</f>
        <v>440751.3000000001</v>
      </c>
      <c r="F35" s="8">
        <f t="shared" si="257"/>
        <v>0</v>
      </c>
      <c r="G35" s="8">
        <f t="shared" si="257"/>
        <v>0</v>
      </c>
      <c r="H35" s="8">
        <f t="shared" si="257"/>
        <v>440751.3000000001</v>
      </c>
      <c r="I35" s="8">
        <f t="shared" si="257"/>
        <v>0</v>
      </c>
      <c r="J35" s="8">
        <f t="shared" si="257"/>
        <v>10367.5</v>
      </c>
      <c r="K35" s="8">
        <f t="shared" si="257"/>
        <v>0</v>
      </c>
      <c r="L35" s="8">
        <f t="shared" si="257"/>
        <v>0</v>
      </c>
      <c r="M35" s="8">
        <f t="shared" si="257"/>
        <v>10367.5</v>
      </c>
      <c r="N35" s="8">
        <f t="shared" si="257"/>
        <v>0</v>
      </c>
      <c r="O35" s="8">
        <f t="shared" si="257"/>
        <v>85986.200000000026</v>
      </c>
      <c r="P35" s="8">
        <f t="shared" si="257"/>
        <v>0</v>
      </c>
      <c r="Q35" s="8">
        <f t="shared" si="257"/>
        <v>0</v>
      </c>
      <c r="R35" s="8">
        <f t="shared" si="257"/>
        <v>85986.200000000026</v>
      </c>
      <c r="S35" s="8">
        <f t="shared" si="257"/>
        <v>0</v>
      </c>
      <c r="T35" s="8">
        <f t="shared" si="257"/>
        <v>101883.99999999997</v>
      </c>
      <c r="U35" s="8">
        <f t="shared" si="257"/>
        <v>0</v>
      </c>
      <c r="V35" s="8">
        <f t="shared" si="257"/>
        <v>0</v>
      </c>
      <c r="W35" s="8">
        <f>SUM(W36:W109)</f>
        <v>101883.99999999997</v>
      </c>
      <c r="X35" s="8">
        <f t="shared" si="257"/>
        <v>0</v>
      </c>
      <c r="Y35" s="8">
        <f t="shared" si="257"/>
        <v>4194.3999999999996</v>
      </c>
      <c r="Z35" s="8">
        <f t="shared" si="257"/>
        <v>0</v>
      </c>
      <c r="AA35" s="8">
        <f t="shared" si="257"/>
        <v>0</v>
      </c>
      <c r="AB35" s="8">
        <f t="shared" si="257"/>
        <v>4194.3999999999996</v>
      </c>
      <c r="AC35" s="8">
        <f t="shared" si="257"/>
        <v>0</v>
      </c>
      <c r="AD35" s="8">
        <f t="shared" si="257"/>
        <v>34045.599999999999</v>
      </c>
      <c r="AE35" s="8">
        <f t="shared" si="257"/>
        <v>0</v>
      </c>
      <c r="AF35" s="8">
        <f t="shared" si="257"/>
        <v>0</v>
      </c>
      <c r="AG35" s="8">
        <f t="shared" si="257"/>
        <v>34045.599999999999</v>
      </c>
      <c r="AH35" s="8">
        <f t="shared" si="257"/>
        <v>0</v>
      </c>
      <c r="AI35" s="8">
        <f t="shared" si="257"/>
        <v>34045.599999999999</v>
      </c>
      <c r="AJ35" s="8">
        <f t="shared" si="257"/>
        <v>0</v>
      </c>
      <c r="AK35" s="8">
        <f t="shared" ref="AK35:BL35" si="258">SUM(AK36:AK109)</f>
        <v>0</v>
      </c>
      <c r="AL35" s="8">
        <f t="shared" si="258"/>
        <v>34045.599999999999</v>
      </c>
      <c r="AM35" s="8">
        <f t="shared" si="258"/>
        <v>0</v>
      </c>
      <c r="AN35" s="8">
        <f t="shared" si="258"/>
        <v>34045.599999999999</v>
      </c>
      <c r="AO35" s="8">
        <f t="shared" si="258"/>
        <v>0</v>
      </c>
      <c r="AP35" s="8">
        <f t="shared" si="258"/>
        <v>0</v>
      </c>
      <c r="AQ35" s="8">
        <f t="shared" si="258"/>
        <v>34045.599999999999</v>
      </c>
      <c r="AR35" s="8">
        <f t="shared" si="258"/>
        <v>0</v>
      </c>
      <c r="AS35" s="8">
        <f t="shared" si="258"/>
        <v>34045.599999999999</v>
      </c>
      <c r="AT35" s="8">
        <f t="shared" si="258"/>
        <v>0</v>
      </c>
      <c r="AU35" s="8">
        <f t="shared" si="258"/>
        <v>0</v>
      </c>
      <c r="AV35" s="8">
        <f t="shared" si="258"/>
        <v>34045.599999999999</v>
      </c>
      <c r="AW35" s="8">
        <f t="shared" si="258"/>
        <v>0</v>
      </c>
      <c r="AX35" s="8">
        <f t="shared" si="258"/>
        <v>34045.599999999999</v>
      </c>
      <c r="AY35" s="8">
        <f t="shared" si="258"/>
        <v>0</v>
      </c>
      <c r="AZ35" s="8">
        <f t="shared" si="258"/>
        <v>0</v>
      </c>
      <c r="BA35" s="8">
        <f t="shared" si="258"/>
        <v>34045.599999999999</v>
      </c>
      <c r="BB35" s="8">
        <f t="shared" si="258"/>
        <v>0</v>
      </c>
      <c r="BC35" s="8">
        <f t="shared" si="258"/>
        <v>34045.599999999999</v>
      </c>
      <c r="BD35" s="8">
        <f t="shared" si="258"/>
        <v>0</v>
      </c>
      <c r="BE35" s="8">
        <f t="shared" si="258"/>
        <v>0</v>
      </c>
      <c r="BF35" s="8">
        <f t="shared" si="258"/>
        <v>34045.599999999999</v>
      </c>
      <c r="BG35" s="8">
        <f t="shared" si="258"/>
        <v>0</v>
      </c>
      <c r="BH35" s="8">
        <f t="shared" si="258"/>
        <v>34045.599999999999</v>
      </c>
      <c r="BI35" s="8">
        <f t="shared" si="258"/>
        <v>0</v>
      </c>
      <c r="BJ35" s="8">
        <f t="shared" si="258"/>
        <v>0</v>
      </c>
      <c r="BK35" s="8">
        <f t="shared" si="258"/>
        <v>34045.599999999999</v>
      </c>
      <c r="BL35" s="8">
        <f t="shared" si="258"/>
        <v>0</v>
      </c>
    </row>
    <row r="36" spans="1:68" ht="63" x14ac:dyDescent="0.25">
      <c r="A36" s="10" t="s">
        <v>84</v>
      </c>
      <c r="B36" s="20" t="s">
        <v>57</v>
      </c>
      <c r="C36" s="11" t="s">
        <v>24</v>
      </c>
      <c r="D36" s="11" t="s">
        <v>56</v>
      </c>
      <c r="E36" s="13">
        <f t="shared" ref="E36:E37" si="259">J36+O36+T36+Y36+AD36+AI36+AN36+AS36+AX36</f>
        <v>2351.6999999999998</v>
      </c>
      <c r="F36" s="13">
        <f t="shared" ref="F36:F39" si="260">K36+P36+U36+Z36+AE36+AJ36+AO36+AT36+AY36</f>
        <v>0</v>
      </c>
      <c r="G36" s="13">
        <f t="shared" ref="G36:G39" si="261">L36+Q36+V36+AA36+AF36+AK36+AP36+AU36+AZ36</f>
        <v>0</v>
      </c>
      <c r="H36" s="13">
        <f t="shared" ref="H36:H37" si="262">M36+R36+W36+AB36+AG36+AL36+AQ36+AV36+BA36</f>
        <v>2351.6999999999998</v>
      </c>
      <c r="I36" s="13">
        <f t="shared" ref="I36:I126" si="263">N36+S36+X36+AC36+AH36+AM36+AR36+AW36+BB36</f>
        <v>0</v>
      </c>
      <c r="J36" s="13">
        <f t="shared" ref="J36:J37" si="264">M36</f>
        <v>2351.6999999999998</v>
      </c>
      <c r="K36" s="29">
        <v>0</v>
      </c>
      <c r="L36" s="29">
        <v>0</v>
      </c>
      <c r="M36" s="13">
        <f>3223.2-871.5</f>
        <v>2351.6999999999998</v>
      </c>
      <c r="N36" s="29">
        <v>0</v>
      </c>
      <c r="O36" s="13">
        <f t="shared" ref="O36:O39" si="265">R36</f>
        <v>0</v>
      </c>
      <c r="P36" s="29">
        <v>0</v>
      </c>
      <c r="Q36" s="29">
        <v>0</v>
      </c>
      <c r="R36" s="29">
        <v>0</v>
      </c>
      <c r="S36" s="29">
        <v>0</v>
      </c>
      <c r="T36" s="13">
        <f t="shared" ref="T36:T39" si="266">W36</f>
        <v>0</v>
      </c>
      <c r="U36" s="29">
        <v>0</v>
      </c>
      <c r="V36" s="29">
        <v>0</v>
      </c>
      <c r="W36" s="29">
        <v>0</v>
      </c>
      <c r="X36" s="29">
        <v>0</v>
      </c>
      <c r="Y36" s="13">
        <f t="shared" ref="Y36:Y39" si="267">AB36</f>
        <v>0</v>
      </c>
      <c r="Z36" s="29">
        <v>0</v>
      </c>
      <c r="AA36" s="29">
        <v>0</v>
      </c>
      <c r="AB36" s="29">
        <v>0</v>
      </c>
      <c r="AC36" s="29">
        <v>0</v>
      </c>
      <c r="AD36" s="13">
        <f t="shared" ref="AD36:AD39" si="268">AG36</f>
        <v>0</v>
      </c>
      <c r="AE36" s="29">
        <v>0</v>
      </c>
      <c r="AF36" s="29">
        <v>0</v>
      </c>
      <c r="AG36" s="29">
        <v>0</v>
      </c>
      <c r="AH36" s="29">
        <v>0</v>
      </c>
      <c r="AI36" s="13">
        <f t="shared" ref="AI36:AI39" si="269">AL36</f>
        <v>0</v>
      </c>
      <c r="AJ36" s="29">
        <v>0</v>
      </c>
      <c r="AK36" s="29">
        <v>0</v>
      </c>
      <c r="AL36" s="29">
        <v>0</v>
      </c>
      <c r="AM36" s="29">
        <v>0</v>
      </c>
      <c r="AN36" s="13">
        <f t="shared" ref="AN36:AN39" si="270">AQ36</f>
        <v>0</v>
      </c>
      <c r="AO36" s="29">
        <v>0</v>
      </c>
      <c r="AP36" s="29">
        <v>0</v>
      </c>
      <c r="AQ36" s="29">
        <v>0</v>
      </c>
      <c r="AR36" s="29">
        <v>0</v>
      </c>
      <c r="AS36" s="13">
        <f t="shared" ref="AS36:AS39" si="271">AV36</f>
        <v>0</v>
      </c>
      <c r="AT36" s="29">
        <v>0</v>
      </c>
      <c r="AU36" s="29">
        <v>0</v>
      </c>
      <c r="AV36" s="29">
        <v>0</v>
      </c>
      <c r="AW36" s="29">
        <v>0</v>
      </c>
      <c r="AX36" s="13">
        <f t="shared" ref="AX36:AX39" si="272">BA36</f>
        <v>0</v>
      </c>
      <c r="AY36" s="29">
        <v>0</v>
      </c>
      <c r="AZ36" s="29">
        <v>0</v>
      </c>
      <c r="BA36" s="29">
        <v>0</v>
      </c>
      <c r="BB36" s="29">
        <v>0</v>
      </c>
      <c r="BC36" s="13">
        <f t="shared" ref="BC36:BC39" si="273">BF36</f>
        <v>0</v>
      </c>
      <c r="BD36" s="29">
        <v>0</v>
      </c>
      <c r="BE36" s="29">
        <v>0</v>
      </c>
      <c r="BF36" s="29">
        <v>0</v>
      </c>
      <c r="BG36" s="29">
        <v>0</v>
      </c>
      <c r="BH36" s="13">
        <f t="shared" ref="BH36:BH39" si="274">BK36</f>
        <v>0</v>
      </c>
      <c r="BI36" s="29">
        <v>0</v>
      </c>
      <c r="BJ36" s="29">
        <v>0</v>
      </c>
      <c r="BK36" s="29">
        <v>0</v>
      </c>
      <c r="BL36" s="29">
        <v>0</v>
      </c>
    </row>
    <row r="37" spans="1:68" ht="63" x14ac:dyDescent="0.25">
      <c r="A37" s="10" t="s">
        <v>85</v>
      </c>
      <c r="B37" s="20" t="s">
        <v>49</v>
      </c>
      <c r="C37" s="11" t="s">
        <v>24</v>
      </c>
      <c r="D37" s="11" t="s">
        <v>56</v>
      </c>
      <c r="E37" s="13">
        <f t="shared" si="259"/>
        <v>490.8</v>
      </c>
      <c r="F37" s="13">
        <f t="shared" si="260"/>
        <v>0</v>
      </c>
      <c r="G37" s="13">
        <f t="shared" si="261"/>
        <v>0</v>
      </c>
      <c r="H37" s="13">
        <f t="shared" si="262"/>
        <v>490.8</v>
      </c>
      <c r="I37" s="13">
        <f t="shared" si="263"/>
        <v>0</v>
      </c>
      <c r="J37" s="13">
        <f t="shared" si="264"/>
        <v>490.8</v>
      </c>
      <c r="K37" s="29">
        <v>0</v>
      </c>
      <c r="L37" s="29">
        <v>0</v>
      </c>
      <c r="M37" s="13">
        <v>490.8</v>
      </c>
      <c r="N37" s="29">
        <v>0</v>
      </c>
      <c r="O37" s="13">
        <f t="shared" si="265"/>
        <v>0</v>
      </c>
      <c r="P37" s="29">
        <v>0</v>
      </c>
      <c r="Q37" s="29">
        <v>0</v>
      </c>
      <c r="R37" s="29">
        <v>0</v>
      </c>
      <c r="S37" s="29">
        <v>0</v>
      </c>
      <c r="T37" s="13">
        <f t="shared" si="266"/>
        <v>0</v>
      </c>
      <c r="U37" s="29">
        <v>0</v>
      </c>
      <c r="V37" s="29">
        <v>0</v>
      </c>
      <c r="W37" s="29">
        <v>0</v>
      </c>
      <c r="X37" s="29">
        <v>0</v>
      </c>
      <c r="Y37" s="13">
        <f t="shared" si="267"/>
        <v>0</v>
      </c>
      <c r="Z37" s="29">
        <v>0</v>
      </c>
      <c r="AA37" s="29">
        <v>0</v>
      </c>
      <c r="AB37" s="29">
        <v>0</v>
      </c>
      <c r="AC37" s="29">
        <v>0</v>
      </c>
      <c r="AD37" s="13">
        <f t="shared" si="268"/>
        <v>0</v>
      </c>
      <c r="AE37" s="29">
        <v>0</v>
      </c>
      <c r="AF37" s="29">
        <v>0</v>
      </c>
      <c r="AG37" s="29">
        <v>0</v>
      </c>
      <c r="AH37" s="29">
        <v>0</v>
      </c>
      <c r="AI37" s="13">
        <f t="shared" si="269"/>
        <v>0</v>
      </c>
      <c r="AJ37" s="29">
        <v>0</v>
      </c>
      <c r="AK37" s="29">
        <v>0</v>
      </c>
      <c r="AL37" s="29">
        <v>0</v>
      </c>
      <c r="AM37" s="29">
        <v>0</v>
      </c>
      <c r="AN37" s="13">
        <f t="shared" si="270"/>
        <v>0</v>
      </c>
      <c r="AO37" s="29">
        <v>0</v>
      </c>
      <c r="AP37" s="29">
        <v>0</v>
      </c>
      <c r="AQ37" s="29">
        <v>0</v>
      </c>
      <c r="AR37" s="29">
        <v>0</v>
      </c>
      <c r="AS37" s="13">
        <f t="shared" si="271"/>
        <v>0</v>
      </c>
      <c r="AT37" s="29">
        <v>0</v>
      </c>
      <c r="AU37" s="29">
        <v>0</v>
      </c>
      <c r="AV37" s="29">
        <v>0</v>
      </c>
      <c r="AW37" s="29">
        <v>0</v>
      </c>
      <c r="AX37" s="13">
        <f t="shared" si="272"/>
        <v>0</v>
      </c>
      <c r="AY37" s="29">
        <v>0</v>
      </c>
      <c r="AZ37" s="29">
        <v>0</v>
      </c>
      <c r="BA37" s="29">
        <v>0</v>
      </c>
      <c r="BB37" s="29">
        <v>0</v>
      </c>
      <c r="BC37" s="13">
        <f t="shared" si="273"/>
        <v>0</v>
      </c>
      <c r="BD37" s="29">
        <v>0</v>
      </c>
      <c r="BE37" s="29">
        <v>0</v>
      </c>
      <c r="BF37" s="29">
        <v>0</v>
      </c>
      <c r="BG37" s="29">
        <v>0</v>
      </c>
      <c r="BH37" s="13">
        <f t="shared" si="274"/>
        <v>0</v>
      </c>
      <c r="BI37" s="29">
        <v>0</v>
      </c>
      <c r="BJ37" s="29">
        <v>0</v>
      </c>
      <c r="BK37" s="29">
        <v>0</v>
      </c>
      <c r="BL37" s="29">
        <v>0</v>
      </c>
    </row>
    <row r="38" spans="1:68" ht="63" x14ac:dyDescent="0.25">
      <c r="A38" s="10" t="s">
        <v>86</v>
      </c>
      <c r="B38" s="20" t="s">
        <v>58</v>
      </c>
      <c r="C38" s="11" t="s">
        <v>24</v>
      </c>
      <c r="D38" s="11" t="s">
        <v>56</v>
      </c>
      <c r="E38" s="13">
        <f t="shared" ref="E38" si="275">J38+O38+T38+Y38+AD38+AI38+AN38+AS38+AX38</f>
        <v>438.1</v>
      </c>
      <c r="F38" s="13">
        <f t="shared" si="260"/>
        <v>0</v>
      </c>
      <c r="G38" s="13">
        <f t="shared" si="261"/>
        <v>0</v>
      </c>
      <c r="H38" s="13">
        <f t="shared" ref="H38" si="276">M38+R38+W38+AB38+AG38+AL38+AQ38+AV38+BA38</f>
        <v>438.1</v>
      </c>
      <c r="I38" s="13">
        <f t="shared" si="263"/>
        <v>0</v>
      </c>
      <c r="J38" s="13">
        <f t="shared" ref="J38" si="277">M38</f>
        <v>438.1</v>
      </c>
      <c r="K38" s="29">
        <v>0</v>
      </c>
      <c r="L38" s="29">
        <v>0</v>
      </c>
      <c r="M38" s="13">
        <f>231+207.1</f>
        <v>438.1</v>
      </c>
      <c r="N38" s="29">
        <v>0</v>
      </c>
      <c r="O38" s="13">
        <f t="shared" si="265"/>
        <v>0</v>
      </c>
      <c r="P38" s="29">
        <v>0</v>
      </c>
      <c r="Q38" s="29">
        <v>0</v>
      </c>
      <c r="R38" s="29">
        <v>0</v>
      </c>
      <c r="S38" s="29">
        <v>0</v>
      </c>
      <c r="T38" s="13">
        <f t="shared" si="266"/>
        <v>0</v>
      </c>
      <c r="U38" s="29">
        <v>0</v>
      </c>
      <c r="V38" s="29">
        <v>0</v>
      </c>
      <c r="W38" s="29">
        <v>0</v>
      </c>
      <c r="X38" s="29">
        <v>0</v>
      </c>
      <c r="Y38" s="13">
        <f t="shared" si="267"/>
        <v>0</v>
      </c>
      <c r="Z38" s="29">
        <v>0</v>
      </c>
      <c r="AA38" s="29">
        <v>0</v>
      </c>
      <c r="AB38" s="29">
        <v>0</v>
      </c>
      <c r="AC38" s="29">
        <v>0</v>
      </c>
      <c r="AD38" s="13">
        <f t="shared" si="268"/>
        <v>0</v>
      </c>
      <c r="AE38" s="29">
        <v>0</v>
      </c>
      <c r="AF38" s="29">
        <v>0</v>
      </c>
      <c r="AG38" s="29">
        <v>0</v>
      </c>
      <c r="AH38" s="29">
        <v>0</v>
      </c>
      <c r="AI38" s="13">
        <f t="shared" si="269"/>
        <v>0</v>
      </c>
      <c r="AJ38" s="29">
        <v>0</v>
      </c>
      <c r="AK38" s="29">
        <v>0</v>
      </c>
      <c r="AL38" s="29">
        <v>0</v>
      </c>
      <c r="AM38" s="29">
        <v>0</v>
      </c>
      <c r="AN38" s="13">
        <f t="shared" si="270"/>
        <v>0</v>
      </c>
      <c r="AO38" s="29">
        <v>0</v>
      </c>
      <c r="AP38" s="29">
        <v>0</v>
      </c>
      <c r="AQ38" s="29">
        <v>0</v>
      </c>
      <c r="AR38" s="29">
        <v>0</v>
      </c>
      <c r="AS38" s="13">
        <f t="shared" si="271"/>
        <v>0</v>
      </c>
      <c r="AT38" s="29">
        <v>0</v>
      </c>
      <c r="AU38" s="29">
        <v>0</v>
      </c>
      <c r="AV38" s="29">
        <v>0</v>
      </c>
      <c r="AW38" s="29">
        <v>0</v>
      </c>
      <c r="AX38" s="13">
        <f t="shared" si="272"/>
        <v>0</v>
      </c>
      <c r="AY38" s="29">
        <v>0</v>
      </c>
      <c r="AZ38" s="29">
        <v>0</v>
      </c>
      <c r="BA38" s="29">
        <v>0</v>
      </c>
      <c r="BB38" s="29">
        <v>0</v>
      </c>
      <c r="BC38" s="13">
        <f t="shared" si="273"/>
        <v>0</v>
      </c>
      <c r="BD38" s="29">
        <v>0</v>
      </c>
      <c r="BE38" s="29">
        <v>0</v>
      </c>
      <c r="BF38" s="29">
        <v>0</v>
      </c>
      <c r="BG38" s="29">
        <v>0</v>
      </c>
      <c r="BH38" s="13">
        <f t="shared" si="274"/>
        <v>0</v>
      </c>
      <c r="BI38" s="29">
        <v>0</v>
      </c>
      <c r="BJ38" s="29">
        <v>0</v>
      </c>
      <c r="BK38" s="29">
        <v>0</v>
      </c>
      <c r="BL38" s="29">
        <v>0</v>
      </c>
    </row>
    <row r="39" spans="1:68" ht="78.75" x14ac:dyDescent="0.25">
      <c r="A39" s="10" t="s">
        <v>87</v>
      </c>
      <c r="B39" s="20" t="s">
        <v>59</v>
      </c>
      <c r="C39" s="11" t="s">
        <v>24</v>
      </c>
      <c r="D39" s="11" t="s">
        <v>56</v>
      </c>
      <c r="E39" s="13">
        <f t="shared" ref="E39" si="278">J39+O39+T39+Y39+AD39+AI39+AN39+AS39+AX39</f>
        <v>95</v>
      </c>
      <c r="F39" s="13">
        <f t="shared" si="260"/>
        <v>0</v>
      </c>
      <c r="G39" s="13">
        <f t="shared" si="261"/>
        <v>0</v>
      </c>
      <c r="H39" s="13">
        <f t="shared" ref="H39" si="279">M39+R39+W39+AB39+AG39+AL39+AQ39+AV39+BA39</f>
        <v>95</v>
      </c>
      <c r="I39" s="13">
        <f t="shared" si="263"/>
        <v>0</v>
      </c>
      <c r="J39" s="13">
        <f t="shared" ref="J39" si="280">M39</f>
        <v>95</v>
      </c>
      <c r="K39" s="29">
        <v>0</v>
      </c>
      <c r="L39" s="29">
        <v>0</v>
      </c>
      <c r="M39" s="13">
        <f>73.1+21.9</f>
        <v>95</v>
      </c>
      <c r="N39" s="29">
        <v>0</v>
      </c>
      <c r="O39" s="13">
        <f t="shared" si="265"/>
        <v>0</v>
      </c>
      <c r="P39" s="29">
        <v>0</v>
      </c>
      <c r="Q39" s="29">
        <v>0</v>
      </c>
      <c r="R39" s="29">
        <v>0</v>
      </c>
      <c r="S39" s="29">
        <v>0</v>
      </c>
      <c r="T39" s="13">
        <f t="shared" si="266"/>
        <v>0</v>
      </c>
      <c r="U39" s="29">
        <v>0</v>
      </c>
      <c r="V39" s="29">
        <v>0</v>
      </c>
      <c r="W39" s="29">
        <v>0</v>
      </c>
      <c r="X39" s="29">
        <v>0</v>
      </c>
      <c r="Y39" s="13">
        <f t="shared" si="267"/>
        <v>0</v>
      </c>
      <c r="Z39" s="29">
        <v>0</v>
      </c>
      <c r="AA39" s="29">
        <v>0</v>
      </c>
      <c r="AB39" s="29">
        <v>0</v>
      </c>
      <c r="AC39" s="29">
        <v>0</v>
      </c>
      <c r="AD39" s="13">
        <f t="shared" si="268"/>
        <v>0</v>
      </c>
      <c r="AE39" s="29">
        <v>0</v>
      </c>
      <c r="AF39" s="29">
        <v>0</v>
      </c>
      <c r="AG39" s="29">
        <v>0</v>
      </c>
      <c r="AH39" s="29">
        <v>0</v>
      </c>
      <c r="AI39" s="13">
        <f t="shared" si="269"/>
        <v>0</v>
      </c>
      <c r="AJ39" s="29">
        <v>0</v>
      </c>
      <c r="AK39" s="29">
        <v>0</v>
      </c>
      <c r="AL39" s="29">
        <v>0</v>
      </c>
      <c r="AM39" s="29">
        <v>0</v>
      </c>
      <c r="AN39" s="13">
        <f t="shared" si="270"/>
        <v>0</v>
      </c>
      <c r="AO39" s="29">
        <v>0</v>
      </c>
      <c r="AP39" s="29">
        <v>0</v>
      </c>
      <c r="AQ39" s="29">
        <v>0</v>
      </c>
      <c r="AR39" s="29">
        <v>0</v>
      </c>
      <c r="AS39" s="13">
        <f t="shared" si="271"/>
        <v>0</v>
      </c>
      <c r="AT39" s="29">
        <v>0</v>
      </c>
      <c r="AU39" s="29">
        <v>0</v>
      </c>
      <c r="AV39" s="29">
        <v>0</v>
      </c>
      <c r="AW39" s="29">
        <v>0</v>
      </c>
      <c r="AX39" s="13">
        <f t="shared" si="272"/>
        <v>0</v>
      </c>
      <c r="AY39" s="29">
        <v>0</v>
      </c>
      <c r="AZ39" s="29">
        <v>0</v>
      </c>
      <c r="BA39" s="29">
        <v>0</v>
      </c>
      <c r="BB39" s="29">
        <v>0</v>
      </c>
      <c r="BC39" s="13">
        <f t="shared" si="273"/>
        <v>0</v>
      </c>
      <c r="BD39" s="29">
        <v>0</v>
      </c>
      <c r="BE39" s="29">
        <v>0</v>
      </c>
      <c r="BF39" s="29">
        <v>0</v>
      </c>
      <c r="BG39" s="29">
        <v>0</v>
      </c>
      <c r="BH39" s="13">
        <f t="shared" si="274"/>
        <v>0</v>
      </c>
      <c r="BI39" s="29">
        <v>0</v>
      </c>
      <c r="BJ39" s="29">
        <v>0</v>
      </c>
      <c r="BK39" s="29">
        <v>0</v>
      </c>
      <c r="BL39" s="29">
        <v>0</v>
      </c>
    </row>
    <row r="40" spans="1:68" ht="78.75" x14ac:dyDescent="0.25">
      <c r="A40" s="10" t="s">
        <v>88</v>
      </c>
      <c r="B40" s="20" t="s">
        <v>79</v>
      </c>
      <c r="C40" s="11" t="s">
        <v>24</v>
      </c>
      <c r="D40" s="11" t="s">
        <v>56</v>
      </c>
      <c r="E40" s="13">
        <f t="shared" ref="E40" si="281">J40+O40+T40+Y40+AD40+AI40+AN40+AS40+AX40</f>
        <v>4000</v>
      </c>
      <c r="F40" s="13">
        <f t="shared" ref="F40" si="282">K40+P40+U40+Z40+AE40+AJ40+AO40+AT40+AY40</f>
        <v>0</v>
      </c>
      <c r="G40" s="13">
        <f t="shared" ref="G40" si="283">L40+Q40+V40+AA40+AF40+AK40+AP40+AU40+AZ40</f>
        <v>0</v>
      </c>
      <c r="H40" s="13">
        <f t="shared" ref="H40" si="284">M40+R40+W40+AB40+AG40+AL40+AQ40+AV40+BA40</f>
        <v>4000</v>
      </c>
      <c r="I40" s="13">
        <f t="shared" ref="I40" si="285">N40+S40+X40+AC40+AH40+AM40+AR40+AW40+BB40</f>
        <v>0</v>
      </c>
      <c r="J40" s="13">
        <f t="shared" ref="J40" si="286">M40</f>
        <v>4000</v>
      </c>
      <c r="K40" s="29">
        <v>0</v>
      </c>
      <c r="L40" s="29">
        <v>0</v>
      </c>
      <c r="M40" s="13">
        <v>4000</v>
      </c>
      <c r="N40" s="29">
        <v>0</v>
      </c>
      <c r="O40" s="13">
        <f t="shared" ref="O40" si="287">R40</f>
        <v>0</v>
      </c>
      <c r="P40" s="29">
        <v>0</v>
      </c>
      <c r="Q40" s="29">
        <v>0</v>
      </c>
      <c r="R40" s="29">
        <v>0</v>
      </c>
      <c r="S40" s="29">
        <v>0</v>
      </c>
      <c r="T40" s="13">
        <f t="shared" ref="T40" si="288">W40</f>
        <v>0</v>
      </c>
      <c r="U40" s="29">
        <v>0</v>
      </c>
      <c r="V40" s="29">
        <v>0</v>
      </c>
      <c r="W40" s="29">
        <v>0</v>
      </c>
      <c r="X40" s="29">
        <v>0</v>
      </c>
      <c r="Y40" s="13">
        <f t="shared" ref="Y40" si="289">AB40</f>
        <v>0</v>
      </c>
      <c r="Z40" s="29">
        <v>0</v>
      </c>
      <c r="AA40" s="29">
        <v>0</v>
      </c>
      <c r="AB40" s="29">
        <v>0</v>
      </c>
      <c r="AC40" s="29">
        <v>0</v>
      </c>
      <c r="AD40" s="13">
        <f t="shared" ref="AD40" si="290">AG40</f>
        <v>0</v>
      </c>
      <c r="AE40" s="29">
        <v>0</v>
      </c>
      <c r="AF40" s="29">
        <v>0</v>
      </c>
      <c r="AG40" s="29">
        <v>0</v>
      </c>
      <c r="AH40" s="29">
        <v>0</v>
      </c>
      <c r="AI40" s="13">
        <f t="shared" ref="AI40" si="291">AL40</f>
        <v>0</v>
      </c>
      <c r="AJ40" s="29">
        <v>0</v>
      </c>
      <c r="AK40" s="29">
        <v>0</v>
      </c>
      <c r="AL40" s="29">
        <v>0</v>
      </c>
      <c r="AM40" s="29">
        <v>0</v>
      </c>
      <c r="AN40" s="13">
        <f t="shared" ref="AN40" si="292">AQ40</f>
        <v>0</v>
      </c>
      <c r="AO40" s="29">
        <v>0</v>
      </c>
      <c r="AP40" s="29">
        <v>0</v>
      </c>
      <c r="AQ40" s="29">
        <v>0</v>
      </c>
      <c r="AR40" s="29">
        <v>0</v>
      </c>
      <c r="AS40" s="13">
        <f t="shared" ref="AS40" si="293">AV40</f>
        <v>0</v>
      </c>
      <c r="AT40" s="29">
        <v>0</v>
      </c>
      <c r="AU40" s="29">
        <v>0</v>
      </c>
      <c r="AV40" s="29">
        <v>0</v>
      </c>
      <c r="AW40" s="29">
        <v>0</v>
      </c>
      <c r="AX40" s="13">
        <f t="shared" ref="AX40" si="294">BA40</f>
        <v>0</v>
      </c>
      <c r="AY40" s="29">
        <v>0</v>
      </c>
      <c r="AZ40" s="29">
        <v>0</v>
      </c>
      <c r="BA40" s="29">
        <v>0</v>
      </c>
      <c r="BB40" s="29">
        <v>0</v>
      </c>
      <c r="BC40" s="13">
        <f t="shared" ref="BC40" si="295">BF40</f>
        <v>0</v>
      </c>
      <c r="BD40" s="29">
        <v>0</v>
      </c>
      <c r="BE40" s="29">
        <v>0</v>
      </c>
      <c r="BF40" s="29">
        <v>0</v>
      </c>
      <c r="BG40" s="29">
        <v>0</v>
      </c>
      <c r="BH40" s="13">
        <f t="shared" ref="BH40" si="296">BK40</f>
        <v>0</v>
      </c>
      <c r="BI40" s="29">
        <v>0</v>
      </c>
      <c r="BJ40" s="29">
        <v>0</v>
      </c>
      <c r="BK40" s="29">
        <v>0</v>
      </c>
      <c r="BL40" s="29">
        <v>0</v>
      </c>
    </row>
    <row r="41" spans="1:68" ht="47.25" x14ac:dyDescent="0.25">
      <c r="A41" s="10" t="s">
        <v>89</v>
      </c>
      <c r="B41" s="20" t="s">
        <v>80</v>
      </c>
      <c r="C41" s="11" t="s">
        <v>24</v>
      </c>
      <c r="D41" s="11" t="s">
        <v>56</v>
      </c>
      <c r="E41" s="13">
        <f t="shared" ref="E41" si="297">J41+O41+T41+Y41+AD41+AI41+AN41+AS41+AX41</f>
        <v>1028.5</v>
      </c>
      <c r="F41" s="13">
        <f t="shared" ref="F41" si="298">K41+P41+U41+Z41+AE41+AJ41+AO41+AT41+AY41</f>
        <v>0</v>
      </c>
      <c r="G41" s="13">
        <f t="shared" ref="G41" si="299">L41+Q41+V41+AA41+AF41+AK41+AP41+AU41+AZ41</f>
        <v>0</v>
      </c>
      <c r="H41" s="13">
        <f t="shared" ref="H41" si="300">M41+R41+W41+AB41+AG41+AL41+AQ41+AV41+BA41</f>
        <v>1028.5</v>
      </c>
      <c r="I41" s="13">
        <f t="shared" ref="I41" si="301">N41+S41+X41+AC41+AH41+AM41+AR41+AW41+BB41</f>
        <v>0</v>
      </c>
      <c r="J41" s="13">
        <f t="shared" ref="J41" si="302">M41</f>
        <v>1028.5</v>
      </c>
      <c r="K41" s="29">
        <v>0</v>
      </c>
      <c r="L41" s="29">
        <v>0</v>
      </c>
      <c r="M41" s="13">
        <f>1754.8-726.3</f>
        <v>1028.5</v>
      </c>
      <c r="N41" s="29">
        <v>0</v>
      </c>
      <c r="O41" s="13">
        <f t="shared" ref="O41" si="303">R41</f>
        <v>0</v>
      </c>
      <c r="P41" s="29">
        <v>0</v>
      </c>
      <c r="Q41" s="29">
        <v>0</v>
      </c>
      <c r="R41" s="29">
        <v>0</v>
      </c>
      <c r="S41" s="29">
        <v>0</v>
      </c>
      <c r="T41" s="13">
        <f t="shared" ref="T41" si="304">W41</f>
        <v>0</v>
      </c>
      <c r="U41" s="29">
        <v>0</v>
      </c>
      <c r="V41" s="29">
        <v>0</v>
      </c>
      <c r="W41" s="29">
        <v>0</v>
      </c>
      <c r="X41" s="29">
        <v>0</v>
      </c>
      <c r="Y41" s="13">
        <f t="shared" ref="Y41" si="305">AB41</f>
        <v>0</v>
      </c>
      <c r="Z41" s="29">
        <v>0</v>
      </c>
      <c r="AA41" s="29">
        <v>0</v>
      </c>
      <c r="AB41" s="29">
        <v>0</v>
      </c>
      <c r="AC41" s="29">
        <v>0</v>
      </c>
      <c r="AD41" s="13">
        <f t="shared" ref="AD41" si="306">AG41</f>
        <v>0</v>
      </c>
      <c r="AE41" s="29">
        <v>0</v>
      </c>
      <c r="AF41" s="29">
        <v>0</v>
      </c>
      <c r="AG41" s="29">
        <v>0</v>
      </c>
      <c r="AH41" s="29">
        <v>0</v>
      </c>
      <c r="AI41" s="13">
        <f t="shared" ref="AI41" si="307">AL41</f>
        <v>0</v>
      </c>
      <c r="AJ41" s="29">
        <v>0</v>
      </c>
      <c r="AK41" s="29">
        <v>0</v>
      </c>
      <c r="AL41" s="29">
        <v>0</v>
      </c>
      <c r="AM41" s="29">
        <v>0</v>
      </c>
      <c r="AN41" s="13">
        <f t="shared" ref="AN41" si="308">AQ41</f>
        <v>0</v>
      </c>
      <c r="AO41" s="29">
        <v>0</v>
      </c>
      <c r="AP41" s="29">
        <v>0</v>
      </c>
      <c r="AQ41" s="29">
        <v>0</v>
      </c>
      <c r="AR41" s="29">
        <v>0</v>
      </c>
      <c r="AS41" s="13">
        <f t="shared" ref="AS41" si="309">AV41</f>
        <v>0</v>
      </c>
      <c r="AT41" s="29">
        <v>0</v>
      </c>
      <c r="AU41" s="29">
        <v>0</v>
      </c>
      <c r="AV41" s="29">
        <v>0</v>
      </c>
      <c r="AW41" s="29">
        <v>0</v>
      </c>
      <c r="AX41" s="13">
        <f t="shared" ref="AX41" si="310">BA41</f>
        <v>0</v>
      </c>
      <c r="AY41" s="29">
        <v>0</v>
      </c>
      <c r="AZ41" s="29">
        <v>0</v>
      </c>
      <c r="BA41" s="29">
        <v>0</v>
      </c>
      <c r="BB41" s="29">
        <v>0</v>
      </c>
      <c r="BC41" s="13">
        <f t="shared" ref="BC41" si="311">BF41</f>
        <v>0</v>
      </c>
      <c r="BD41" s="29">
        <v>0</v>
      </c>
      <c r="BE41" s="29">
        <v>0</v>
      </c>
      <c r="BF41" s="29">
        <v>0</v>
      </c>
      <c r="BG41" s="29">
        <v>0</v>
      </c>
      <c r="BH41" s="13">
        <f t="shared" ref="BH41" si="312">BK41</f>
        <v>0</v>
      </c>
      <c r="BI41" s="29">
        <v>0</v>
      </c>
      <c r="BJ41" s="29">
        <v>0</v>
      </c>
      <c r="BK41" s="29">
        <v>0</v>
      </c>
      <c r="BL41" s="29">
        <v>0</v>
      </c>
    </row>
    <row r="42" spans="1:68" ht="47.25" x14ac:dyDescent="0.25">
      <c r="A42" s="10" t="s">
        <v>90</v>
      </c>
      <c r="B42" s="20" t="s">
        <v>81</v>
      </c>
      <c r="C42" s="11" t="s">
        <v>24</v>
      </c>
      <c r="D42" s="11" t="s">
        <v>56</v>
      </c>
      <c r="E42" s="13">
        <f t="shared" ref="E42" si="313">J42+O42+T42+Y42+AD42+AI42+AN42+AS42+AX42</f>
        <v>2697.2</v>
      </c>
      <c r="F42" s="13">
        <f t="shared" ref="F42" si="314">K42+P42+U42+Z42+AE42+AJ42+AO42+AT42+AY42</f>
        <v>0</v>
      </c>
      <c r="G42" s="13">
        <f t="shared" ref="G42" si="315">L42+Q42+V42+AA42+AF42+AK42+AP42+AU42+AZ42</f>
        <v>0</v>
      </c>
      <c r="H42" s="13">
        <f t="shared" ref="H42" si="316">M42+R42+W42+AB42+AG42+AL42+AQ42+AV42+BA42</f>
        <v>2697.2</v>
      </c>
      <c r="I42" s="13">
        <f t="shared" ref="I42" si="317">N42+S42+X42+AC42+AH42+AM42+AR42+AW42+BB42</f>
        <v>0</v>
      </c>
      <c r="J42" s="13">
        <f t="shared" ref="J42" si="318">M42</f>
        <v>0</v>
      </c>
      <c r="K42" s="29">
        <v>0</v>
      </c>
      <c r="L42" s="29">
        <v>0</v>
      </c>
      <c r="M42" s="13">
        <f>3315-3315</f>
        <v>0</v>
      </c>
      <c r="N42" s="29">
        <v>0</v>
      </c>
      <c r="O42" s="13">
        <f t="shared" ref="O42" si="319">R42</f>
        <v>2697.2</v>
      </c>
      <c r="P42" s="29">
        <v>0</v>
      </c>
      <c r="Q42" s="29">
        <v>0</v>
      </c>
      <c r="R42" s="36">
        <v>2697.2</v>
      </c>
      <c r="S42" s="29">
        <v>0</v>
      </c>
      <c r="T42" s="13">
        <f t="shared" ref="T42" si="320">W42</f>
        <v>0</v>
      </c>
      <c r="U42" s="29">
        <v>0</v>
      </c>
      <c r="V42" s="29">
        <v>0</v>
      </c>
      <c r="W42" s="29">
        <v>0</v>
      </c>
      <c r="X42" s="29">
        <v>0</v>
      </c>
      <c r="Y42" s="13">
        <f t="shared" ref="Y42" si="321">AB42</f>
        <v>0</v>
      </c>
      <c r="Z42" s="29">
        <v>0</v>
      </c>
      <c r="AA42" s="29">
        <v>0</v>
      </c>
      <c r="AB42" s="29">
        <v>0</v>
      </c>
      <c r="AC42" s="29">
        <v>0</v>
      </c>
      <c r="AD42" s="13">
        <f t="shared" ref="AD42" si="322">AG42</f>
        <v>0</v>
      </c>
      <c r="AE42" s="29">
        <v>0</v>
      </c>
      <c r="AF42" s="29">
        <v>0</v>
      </c>
      <c r="AG42" s="29">
        <v>0</v>
      </c>
      <c r="AH42" s="29">
        <v>0</v>
      </c>
      <c r="AI42" s="13">
        <f t="shared" ref="AI42" si="323">AL42</f>
        <v>0</v>
      </c>
      <c r="AJ42" s="29">
        <v>0</v>
      </c>
      <c r="AK42" s="29">
        <v>0</v>
      </c>
      <c r="AL42" s="29">
        <v>0</v>
      </c>
      <c r="AM42" s="29">
        <v>0</v>
      </c>
      <c r="AN42" s="13">
        <f t="shared" ref="AN42" si="324">AQ42</f>
        <v>0</v>
      </c>
      <c r="AO42" s="29">
        <v>0</v>
      </c>
      <c r="AP42" s="29">
        <v>0</v>
      </c>
      <c r="AQ42" s="29">
        <v>0</v>
      </c>
      <c r="AR42" s="29">
        <v>0</v>
      </c>
      <c r="AS42" s="13">
        <f t="shared" ref="AS42" si="325">AV42</f>
        <v>0</v>
      </c>
      <c r="AT42" s="29">
        <v>0</v>
      </c>
      <c r="AU42" s="29">
        <v>0</v>
      </c>
      <c r="AV42" s="29">
        <v>0</v>
      </c>
      <c r="AW42" s="29">
        <v>0</v>
      </c>
      <c r="AX42" s="13">
        <f t="shared" ref="AX42" si="326">BA42</f>
        <v>0</v>
      </c>
      <c r="AY42" s="29">
        <v>0</v>
      </c>
      <c r="AZ42" s="29">
        <v>0</v>
      </c>
      <c r="BA42" s="29">
        <v>0</v>
      </c>
      <c r="BB42" s="29">
        <v>0</v>
      </c>
      <c r="BC42" s="13">
        <f t="shared" ref="BC42" si="327">BF42</f>
        <v>0</v>
      </c>
      <c r="BD42" s="29">
        <v>0</v>
      </c>
      <c r="BE42" s="29">
        <v>0</v>
      </c>
      <c r="BF42" s="29">
        <v>0</v>
      </c>
      <c r="BG42" s="29">
        <v>0</v>
      </c>
      <c r="BH42" s="13">
        <f t="shared" ref="BH42" si="328">BK42</f>
        <v>0</v>
      </c>
      <c r="BI42" s="29">
        <v>0</v>
      </c>
      <c r="BJ42" s="29">
        <v>0</v>
      </c>
      <c r="BK42" s="29">
        <v>0</v>
      </c>
      <c r="BL42" s="29">
        <v>0</v>
      </c>
      <c r="BM42" s="41" t="s">
        <v>197</v>
      </c>
      <c r="BN42" s="41"/>
      <c r="BO42" s="41" t="s">
        <v>198</v>
      </c>
      <c r="BP42" s="41"/>
    </row>
    <row r="43" spans="1:68" ht="63" x14ac:dyDescent="0.25">
      <c r="A43" s="10" t="s">
        <v>91</v>
      </c>
      <c r="B43" s="20" t="s">
        <v>82</v>
      </c>
      <c r="C43" s="11" t="s">
        <v>24</v>
      </c>
      <c r="D43" s="11" t="s">
        <v>56</v>
      </c>
      <c r="E43" s="13">
        <f t="shared" ref="E43" si="329">J43+O43+T43+Y43+AD43+AI43+AN43+AS43+AX43</f>
        <v>1462.7999999999997</v>
      </c>
      <c r="F43" s="13">
        <f t="shared" ref="F43" si="330">K43+P43+U43+Z43+AE43+AJ43+AO43+AT43+AY43</f>
        <v>0</v>
      </c>
      <c r="G43" s="13">
        <f t="shared" ref="G43" si="331">L43+Q43+V43+AA43+AF43+AK43+AP43+AU43+AZ43</f>
        <v>0</v>
      </c>
      <c r="H43" s="13">
        <f t="shared" ref="H43" si="332">M43+R43+W43+AB43+AG43+AL43+AQ43+AV43+BA43</f>
        <v>1462.7999999999997</v>
      </c>
      <c r="I43" s="13">
        <f t="shared" ref="I43" si="333">N43+S43+X43+AC43+AH43+AM43+AR43+AW43+BB43</f>
        <v>0</v>
      </c>
      <c r="J43" s="13">
        <f t="shared" ref="J43" si="334">M43</f>
        <v>1462.7999999999997</v>
      </c>
      <c r="K43" s="29">
        <v>0</v>
      </c>
      <c r="L43" s="29">
        <v>0</v>
      </c>
      <c r="M43" s="13">
        <f>2628.2-1165.4</f>
        <v>1462.7999999999997</v>
      </c>
      <c r="N43" s="29">
        <v>0</v>
      </c>
      <c r="O43" s="13">
        <f t="shared" ref="O43" si="335">R43</f>
        <v>0</v>
      </c>
      <c r="P43" s="29">
        <v>0</v>
      </c>
      <c r="Q43" s="29">
        <v>0</v>
      </c>
      <c r="R43" s="29">
        <v>0</v>
      </c>
      <c r="S43" s="29">
        <v>0</v>
      </c>
      <c r="T43" s="13">
        <f t="shared" ref="T43" si="336">W43</f>
        <v>0</v>
      </c>
      <c r="U43" s="29">
        <v>0</v>
      </c>
      <c r="V43" s="29">
        <v>0</v>
      </c>
      <c r="W43" s="29">
        <v>0</v>
      </c>
      <c r="X43" s="29">
        <v>0</v>
      </c>
      <c r="Y43" s="13">
        <f t="shared" ref="Y43" si="337">AB43</f>
        <v>0</v>
      </c>
      <c r="Z43" s="29">
        <v>0</v>
      </c>
      <c r="AA43" s="29">
        <v>0</v>
      </c>
      <c r="AB43" s="29">
        <v>0</v>
      </c>
      <c r="AC43" s="29">
        <v>0</v>
      </c>
      <c r="AD43" s="13">
        <f t="shared" ref="AD43" si="338">AG43</f>
        <v>0</v>
      </c>
      <c r="AE43" s="29">
        <v>0</v>
      </c>
      <c r="AF43" s="29">
        <v>0</v>
      </c>
      <c r="AG43" s="29">
        <v>0</v>
      </c>
      <c r="AH43" s="29">
        <v>0</v>
      </c>
      <c r="AI43" s="13">
        <f t="shared" ref="AI43" si="339">AL43</f>
        <v>0</v>
      </c>
      <c r="AJ43" s="29">
        <v>0</v>
      </c>
      <c r="AK43" s="29">
        <v>0</v>
      </c>
      <c r="AL43" s="29">
        <v>0</v>
      </c>
      <c r="AM43" s="29">
        <v>0</v>
      </c>
      <c r="AN43" s="13">
        <f t="shared" ref="AN43" si="340">AQ43</f>
        <v>0</v>
      </c>
      <c r="AO43" s="29">
        <v>0</v>
      </c>
      <c r="AP43" s="29">
        <v>0</v>
      </c>
      <c r="AQ43" s="29">
        <v>0</v>
      </c>
      <c r="AR43" s="29">
        <v>0</v>
      </c>
      <c r="AS43" s="13">
        <f t="shared" ref="AS43" si="341">AV43</f>
        <v>0</v>
      </c>
      <c r="AT43" s="29">
        <v>0</v>
      </c>
      <c r="AU43" s="29">
        <v>0</v>
      </c>
      <c r="AV43" s="29">
        <v>0</v>
      </c>
      <c r="AW43" s="29">
        <v>0</v>
      </c>
      <c r="AX43" s="13">
        <f t="shared" ref="AX43" si="342">BA43</f>
        <v>0</v>
      </c>
      <c r="AY43" s="29">
        <v>0</v>
      </c>
      <c r="AZ43" s="29">
        <v>0</v>
      </c>
      <c r="BA43" s="29">
        <v>0</v>
      </c>
      <c r="BB43" s="29">
        <v>0</v>
      </c>
      <c r="BC43" s="13">
        <f t="shared" ref="BC43" si="343">BF43</f>
        <v>0</v>
      </c>
      <c r="BD43" s="29">
        <v>0</v>
      </c>
      <c r="BE43" s="29">
        <v>0</v>
      </c>
      <c r="BF43" s="29">
        <v>0</v>
      </c>
      <c r="BG43" s="29">
        <v>0</v>
      </c>
      <c r="BH43" s="13">
        <f t="shared" ref="BH43" si="344">BK43</f>
        <v>0</v>
      </c>
      <c r="BI43" s="29">
        <v>0</v>
      </c>
      <c r="BJ43" s="29">
        <v>0</v>
      </c>
      <c r="BK43" s="29">
        <v>0</v>
      </c>
      <c r="BL43" s="29">
        <v>0</v>
      </c>
    </row>
    <row r="44" spans="1:68" ht="94.5" x14ac:dyDescent="0.25">
      <c r="A44" s="10" t="s">
        <v>92</v>
      </c>
      <c r="B44" s="20" t="s">
        <v>121</v>
      </c>
      <c r="C44" s="11" t="s">
        <v>24</v>
      </c>
      <c r="D44" s="11" t="s">
        <v>56</v>
      </c>
      <c r="E44" s="13">
        <f t="shared" ref="E44" si="345">J44+O44+T44+Y44+AD44+AI44+AN44+AS44+AX44</f>
        <v>11500.4</v>
      </c>
      <c r="F44" s="13">
        <f t="shared" ref="F44" si="346">K44+P44+U44+Z44+AE44+AJ44+AO44+AT44+AY44</f>
        <v>0</v>
      </c>
      <c r="G44" s="13">
        <f t="shared" ref="G44" si="347">L44+Q44+V44+AA44+AF44+AK44+AP44+AU44+AZ44</f>
        <v>0</v>
      </c>
      <c r="H44" s="13">
        <f t="shared" ref="H44" si="348">M44+R44+W44+AB44+AG44+AL44+AQ44+AV44+BA44</f>
        <v>11500.4</v>
      </c>
      <c r="I44" s="13">
        <f t="shared" ref="I44" si="349">N44+S44+X44+AC44+AH44+AM44+AR44+AW44+BB44</f>
        <v>0</v>
      </c>
      <c r="J44" s="13">
        <f t="shared" ref="J44" si="350">M44</f>
        <v>0</v>
      </c>
      <c r="K44" s="29">
        <v>0</v>
      </c>
      <c r="L44" s="29">
        <v>0</v>
      </c>
      <c r="M44" s="13">
        <f>11500.4-11500.4</f>
        <v>0</v>
      </c>
      <c r="N44" s="29">
        <v>0</v>
      </c>
      <c r="O44" s="13">
        <f t="shared" ref="O44" si="351">R44</f>
        <v>11500.4</v>
      </c>
      <c r="P44" s="29">
        <v>0</v>
      </c>
      <c r="Q44" s="29">
        <v>0</v>
      </c>
      <c r="R44" s="36">
        <v>11500.4</v>
      </c>
      <c r="S44" s="29">
        <v>0</v>
      </c>
      <c r="T44" s="13">
        <f t="shared" ref="T44" si="352">W44</f>
        <v>0</v>
      </c>
      <c r="U44" s="29">
        <v>0</v>
      </c>
      <c r="V44" s="29">
        <v>0</v>
      </c>
      <c r="W44" s="29">
        <v>0</v>
      </c>
      <c r="X44" s="29">
        <v>0</v>
      </c>
      <c r="Y44" s="13">
        <f t="shared" ref="Y44" si="353">AB44</f>
        <v>0</v>
      </c>
      <c r="Z44" s="29">
        <v>0</v>
      </c>
      <c r="AA44" s="29">
        <v>0</v>
      </c>
      <c r="AB44" s="29">
        <v>0</v>
      </c>
      <c r="AC44" s="29">
        <v>0</v>
      </c>
      <c r="AD44" s="13">
        <f t="shared" ref="AD44" si="354">AG44</f>
        <v>0</v>
      </c>
      <c r="AE44" s="29">
        <v>0</v>
      </c>
      <c r="AF44" s="29">
        <v>0</v>
      </c>
      <c r="AG44" s="29">
        <v>0</v>
      </c>
      <c r="AH44" s="29">
        <v>0</v>
      </c>
      <c r="AI44" s="13">
        <f t="shared" ref="AI44" si="355">AL44</f>
        <v>0</v>
      </c>
      <c r="AJ44" s="29">
        <v>0</v>
      </c>
      <c r="AK44" s="29">
        <v>0</v>
      </c>
      <c r="AL44" s="29">
        <v>0</v>
      </c>
      <c r="AM44" s="29">
        <v>0</v>
      </c>
      <c r="AN44" s="13">
        <f t="shared" ref="AN44" si="356">AQ44</f>
        <v>0</v>
      </c>
      <c r="AO44" s="29">
        <v>0</v>
      </c>
      <c r="AP44" s="29">
        <v>0</v>
      </c>
      <c r="AQ44" s="29">
        <v>0</v>
      </c>
      <c r="AR44" s="29">
        <v>0</v>
      </c>
      <c r="AS44" s="13">
        <f t="shared" ref="AS44" si="357">AV44</f>
        <v>0</v>
      </c>
      <c r="AT44" s="29">
        <v>0</v>
      </c>
      <c r="AU44" s="29">
        <v>0</v>
      </c>
      <c r="AV44" s="29">
        <v>0</v>
      </c>
      <c r="AW44" s="29">
        <v>0</v>
      </c>
      <c r="AX44" s="13">
        <f t="shared" ref="AX44" si="358">BA44</f>
        <v>0</v>
      </c>
      <c r="AY44" s="29">
        <v>0</v>
      </c>
      <c r="AZ44" s="29">
        <v>0</v>
      </c>
      <c r="BA44" s="29">
        <v>0</v>
      </c>
      <c r="BB44" s="29">
        <v>0</v>
      </c>
      <c r="BC44" s="13">
        <f t="shared" ref="BC44" si="359">BF44</f>
        <v>0</v>
      </c>
      <c r="BD44" s="29">
        <v>0</v>
      </c>
      <c r="BE44" s="29">
        <v>0</v>
      </c>
      <c r="BF44" s="29">
        <v>0</v>
      </c>
      <c r="BG44" s="29">
        <v>0</v>
      </c>
      <c r="BH44" s="13">
        <f t="shared" ref="BH44" si="360">BK44</f>
        <v>0</v>
      </c>
      <c r="BI44" s="29">
        <v>0</v>
      </c>
      <c r="BJ44" s="29">
        <v>0</v>
      </c>
      <c r="BK44" s="29">
        <v>0</v>
      </c>
      <c r="BL44" s="29">
        <v>0</v>
      </c>
    </row>
    <row r="45" spans="1:68" ht="78.75" x14ac:dyDescent="0.25">
      <c r="A45" s="10" t="s">
        <v>111</v>
      </c>
      <c r="B45" s="20" t="s">
        <v>123</v>
      </c>
      <c r="C45" s="11" t="s">
        <v>24</v>
      </c>
      <c r="D45" s="11" t="s">
        <v>56</v>
      </c>
      <c r="E45" s="13">
        <f t="shared" ref="E45" si="361">J45+O45+T45+Y45+AD45+AI45+AN45+AS45+AX45</f>
        <v>16888.599999999999</v>
      </c>
      <c r="F45" s="13">
        <f t="shared" ref="F45" si="362">K45+P45+U45+Z45+AE45+AJ45+AO45+AT45+AY45</f>
        <v>0</v>
      </c>
      <c r="G45" s="13">
        <f t="shared" ref="G45" si="363">L45+Q45+V45+AA45+AF45+AK45+AP45+AU45+AZ45</f>
        <v>0</v>
      </c>
      <c r="H45" s="13">
        <f t="shared" ref="H45" si="364">M45+R45+W45+AB45+AG45+AL45+AQ45+AV45+BA45</f>
        <v>16888.599999999999</v>
      </c>
      <c r="I45" s="13">
        <f t="shared" ref="I45" si="365">N45+S45+X45+AC45+AH45+AM45+AR45+AW45+BB45</f>
        <v>0</v>
      </c>
      <c r="J45" s="13">
        <f t="shared" ref="J45" si="366">M45</f>
        <v>0</v>
      </c>
      <c r="K45" s="29">
        <v>0</v>
      </c>
      <c r="L45" s="29">
        <v>0</v>
      </c>
      <c r="M45" s="13">
        <f>17059.2-17059.2</f>
        <v>0</v>
      </c>
      <c r="N45" s="29">
        <v>0</v>
      </c>
      <c r="O45" s="13">
        <f t="shared" ref="O45" si="367">R45</f>
        <v>16888.599999999999</v>
      </c>
      <c r="P45" s="29">
        <v>0</v>
      </c>
      <c r="Q45" s="29">
        <v>0</v>
      </c>
      <c r="R45" s="36">
        <v>16888.599999999999</v>
      </c>
      <c r="S45" s="29">
        <v>0</v>
      </c>
      <c r="T45" s="13">
        <f t="shared" ref="T45" si="368">W45</f>
        <v>0</v>
      </c>
      <c r="U45" s="29">
        <v>0</v>
      </c>
      <c r="V45" s="29">
        <v>0</v>
      </c>
      <c r="W45" s="29">
        <v>0</v>
      </c>
      <c r="X45" s="29">
        <v>0</v>
      </c>
      <c r="Y45" s="13">
        <f t="shared" ref="Y45" si="369">AB45</f>
        <v>0</v>
      </c>
      <c r="Z45" s="29">
        <v>0</v>
      </c>
      <c r="AA45" s="29">
        <v>0</v>
      </c>
      <c r="AB45" s="29">
        <v>0</v>
      </c>
      <c r="AC45" s="29">
        <v>0</v>
      </c>
      <c r="AD45" s="13">
        <f t="shared" ref="AD45" si="370">AG45</f>
        <v>0</v>
      </c>
      <c r="AE45" s="29">
        <v>0</v>
      </c>
      <c r="AF45" s="29">
        <v>0</v>
      </c>
      <c r="AG45" s="29">
        <v>0</v>
      </c>
      <c r="AH45" s="29">
        <v>0</v>
      </c>
      <c r="AI45" s="13">
        <f t="shared" ref="AI45" si="371">AL45</f>
        <v>0</v>
      </c>
      <c r="AJ45" s="29">
        <v>0</v>
      </c>
      <c r="AK45" s="29">
        <v>0</v>
      </c>
      <c r="AL45" s="29">
        <v>0</v>
      </c>
      <c r="AM45" s="29">
        <v>0</v>
      </c>
      <c r="AN45" s="13">
        <f t="shared" ref="AN45" si="372">AQ45</f>
        <v>0</v>
      </c>
      <c r="AO45" s="29">
        <v>0</v>
      </c>
      <c r="AP45" s="29">
        <v>0</v>
      </c>
      <c r="AQ45" s="29">
        <v>0</v>
      </c>
      <c r="AR45" s="29">
        <v>0</v>
      </c>
      <c r="AS45" s="13">
        <f t="shared" ref="AS45" si="373">AV45</f>
        <v>0</v>
      </c>
      <c r="AT45" s="29">
        <v>0</v>
      </c>
      <c r="AU45" s="29">
        <v>0</v>
      </c>
      <c r="AV45" s="29">
        <v>0</v>
      </c>
      <c r="AW45" s="29">
        <v>0</v>
      </c>
      <c r="AX45" s="13">
        <f t="shared" ref="AX45" si="374">BA45</f>
        <v>0</v>
      </c>
      <c r="AY45" s="29">
        <v>0</v>
      </c>
      <c r="AZ45" s="29">
        <v>0</v>
      </c>
      <c r="BA45" s="29">
        <v>0</v>
      </c>
      <c r="BB45" s="29">
        <v>0</v>
      </c>
      <c r="BC45" s="13">
        <f t="shared" ref="BC45" si="375">BF45</f>
        <v>0</v>
      </c>
      <c r="BD45" s="29">
        <v>0</v>
      </c>
      <c r="BE45" s="29">
        <v>0</v>
      </c>
      <c r="BF45" s="29">
        <v>0</v>
      </c>
      <c r="BG45" s="29">
        <v>0</v>
      </c>
      <c r="BH45" s="13">
        <f t="shared" ref="BH45" si="376">BK45</f>
        <v>0</v>
      </c>
      <c r="BI45" s="29">
        <v>0</v>
      </c>
      <c r="BJ45" s="29">
        <v>0</v>
      </c>
      <c r="BK45" s="29">
        <v>0</v>
      </c>
      <c r="BL45" s="29">
        <v>0</v>
      </c>
    </row>
    <row r="46" spans="1:68" ht="63" x14ac:dyDescent="0.25">
      <c r="A46" s="10" t="s">
        <v>122</v>
      </c>
      <c r="B46" s="20" t="s">
        <v>125</v>
      </c>
      <c r="C46" s="11" t="s">
        <v>24</v>
      </c>
      <c r="D46" s="11" t="s">
        <v>56</v>
      </c>
      <c r="E46" s="13">
        <f t="shared" ref="E46" si="377">J46+O46+T46+Y46+AD46+AI46+AN46+AS46+AX46</f>
        <v>490</v>
      </c>
      <c r="F46" s="13">
        <f t="shared" ref="F46" si="378">K46+P46+U46+Z46+AE46+AJ46+AO46+AT46+AY46</f>
        <v>0</v>
      </c>
      <c r="G46" s="13">
        <f t="shared" ref="G46" si="379">L46+Q46+V46+AA46+AF46+AK46+AP46+AU46+AZ46</f>
        <v>0</v>
      </c>
      <c r="H46" s="13">
        <f t="shared" ref="H46" si="380">M46+R46+W46+AB46+AG46+AL46+AQ46+AV46+BA46</f>
        <v>490</v>
      </c>
      <c r="I46" s="13">
        <f t="shared" ref="I46" si="381">N46+S46+X46+AC46+AH46+AM46+AR46+AW46+BB46</f>
        <v>0</v>
      </c>
      <c r="J46" s="13">
        <f t="shared" ref="J46" si="382">M46</f>
        <v>490</v>
      </c>
      <c r="K46" s="29">
        <v>0</v>
      </c>
      <c r="L46" s="29">
        <v>0</v>
      </c>
      <c r="M46" s="13">
        <v>490</v>
      </c>
      <c r="N46" s="29">
        <v>0</v>
      </c>
      <c r="O46" s="13">
        <f t="shared" ref="O46" si="383">R46</f>
        <v>0</v>
      </c>
      <c r="P46" s="29">
        <v>0</v>
      </c>
      <c r="Q46" s="29">
        <v>0</v>
      </c>
      <c r="R46" s="29">
        <v>0</v>
      </c>
      <c r="S46" s="29">
        <v>0</v>
      </c>
      <c r="T46" s="13">
        <f t="shared" ref="T46" si="384">W46</f>
        <v>0</v>
      </c>
      <c r="U46" s="29">
        <v>0</v>
      </c>
      <c r="V46" s="29">
        <v>0</v>
      </c>
      <c r="W46" s="29">
        <v>0</v>
      </c>
      <c r="X46" s="29">
        <v>0</v>
      </c>
      <c r="Y46" s="13">
        <f t="shared" ref="Y46" si="385">AB46</f>
        <v>0</v>
      </c>
      <c r="Z46" s="29">
        <v>0</v>
      </c>
      <c r="AA46" s="29">
        <v>0</v>
      </c>
      <c r="AB46" s="29">
        <v>0</v>
      </c>
      <c r="AC46" s="29">
        <v>0</v>
      </c>
      <c r="AD46" s="13">
        <f t="shared" ref="AD46" si="386">AG46</f>
        <v>0</v>
      </c>
      <c r="AE46" s="29">
        <v>0</v>
      </c>
      <c r="AF46" s="29">
        <v>0</v>
      </c>
      <c r="AG46" s="29">
        <v>0</v>
      </c>
      <c r="AH46" s="29">
        <v>0</v>
      </c>
      <c r="AI46" s="13">
        <f t="shared" ref="AI46" si="387">AL46</f>
        <v>0</v>
      </c>
      <c r="AJ46" s="29">
        <v>0</v>
      </c>
      <c r="AK46" s="29">
        <v>0</v>
      </c>
      <c r="AL46" s="29">
        <v>0</v>
      </c>
      <c r="AM46" s="29">
        <v>0</v>
      </c>
      <c r="AN46" s="13">
        <f t="shared" ref="AN46" si="388">AQ46</f>
        <v>0</v>
      </c>
      <c r="AO46" s="29">
        <v>0</v>
      </c>
      <c r="AP46" s="29">
        <v>0</v>
      </c>
      <c r="AQ46" s="29">
        <v>0</v>
      </c>
      <c r="AR46" s="29">
        <v>0</v>
      </c>
      <c r="AS46" s="13">
        <f t="shared" ref="AS46" si="389">AV46</f>
        <v>0</v>
      </c>
      <c r="AT46" s="29">
        <v>0</v>
      </c>
      <c r="AU46" s="29">
        <v>0</v>
      </c>
      <c r="AV46" s="29">
        <v>0</v>
      </c>
      <c r="AW46" s="29">
        <v>0</v>
      </c>
      <c r="AX46" s="13">
        <f t="shared" ref="AX46" si="390">BA46</f>
        <v>0</v>
      </c>
      <c r="AY46" s="29">
        <v>0</v>
      </c>
      <c r="AZ46" s="29">
        <v>0</v>
      </c>
      <c r="BA46" s="29">
        <v>0</v>
      </c>
      <c r="BB46" s="29">
        <v>0</v>
      </c>
      <c r="BC46" s="13">
        <f t="shared" ref="BC46" si="391">BF46</f>
        <v>0</v>
      </c>
      <c r="BD46" s="29">
        <v>0</v>
      </c>
      <c r="BE46" s="29">
        <v>0</v>
      </c>
      <c r="BF46" s="29">
        <v>0</v>
      </c>
      <c r="BG46" s="29">
        <v>0</v>
      </c>
      <c r="BH46" s="13">
        <f t="shared" ref="BH46" si="392">BK46</f>
        <v>0</v>
      </c>
      <c r="BI46" s="29">
        <v>0</v>
      </c>
      <c r="BJ46" s="29">
        <v>0</v>
      </c>
      <c r="BK46" s="29">
        <v>0</v>
      </c>
      <c r="BL46" s="29">
        <v>0</v>
      </c>
    </row>
    <row r="47" spans="1:68" ht="63" x14ac:dyDescent="0.25">
      <c r="A47" s="10" t="s">
        <v>124</v>
      </c>
      <c r="B47" s="20" t="s">
        <v>126</v>
      </c>
      <c r="C47" s="11" t="s">
        <v>24</v>
      </c>
      <c r="D47" s="11" t="s">
        <v>56</v>
      </c>
      <c r="E47" s="13">
        <f t="shared" ref="E47" si="393">J47+O47+T47+Y47+AD47+AI47+AN47+AS47+AX47</f>
        <v>10.6</v>
      </c>
      <c r="F47" s="13">
        <f t="shared" ref="F47" si="394">K47+P47+U47+Z47+AE47+AJ47+AO47+AT47+AY47</f>
        <v>0</v>
      </c>
      <c r="G47" s="13">
        <f t="shared" ref="G47" si="395">L47+Q47+V47+AA47+AF47+AK47+AP47+AU47+AZ47</f>
        <v>0</v>
      </c>
      <c r="H47" s="13">
        <f t="shared" ref="H47" si="396">M47+R47+W47+AB47+AG47+AL47+AQ47+AV47+BA47</f>
        <v>10.6</v>
      </c>
      <c r="I47" s="13">
        <f t="shared" ref="I47" si="397">N47+S47+X47+AC47+AH47+AM47+AR47+AW47+BB47</f>
        <v>0</v>
      </c>
      <c r="J47" s="13">
        <f t="shared" ref="J47" si="398">M47</f>
        <v>10.6</v>
      </c>
      <c r="K47" s="29">
        <v>0</v>
      </c>
      <c r="L47" s="29">
        <v>0</v>
      </c>
      <c r="M47" s="13">
        <v>10.6</v>
      </c>
      <c r="N47" s="29">
        <v>0</v>
      </c>
      <c r="O47" s="13">
        <f t="shared" ref="O47" si="399">R47</f>
        <v>0</v>
      </c>
      <c r="P47" s="29">
        <v>0</v>
      </c>
      <c r="Q47" s="29">
        <v>0</v>
      </c>
      <c r="R47" s="29">
        <v>0</v>
      </c>
      <c r="S47" s="29">
        <v>0</v>
      </c>
      <c r="T47" s="13">
        <f t="shared" ref="T47" si="400">W47</f>
        <v>0</v>
      </c>
      <c r="U47" s="29">
        <v>0</v>
      </c>
      <c r="V47" s="29">
        <v>0</v>
      </c>
      <c r="W47" s="29">
        <v>0</v>
      </c>
      <c r="X47" s="29">
        <v>0</v>
      </c>
      <c r="Y47" s="13">
        <f t="shared" ref="Y47" si="401">AB47</f>
        <v>0</v>
      </c>
      <c r="Z47" s="29">
        <v>0</v>
      </c>
      <c r="AA47" s="29">
        <v>0</v>
      </c>
      <c r="AB47" s="29">
        <v>0</v>
      </c>
      <c r="AC47" s="29">
        <v>0</v>
      </c>
      <c r="AD47" s="13">
        <f t="shared" ref="AD47" si="402">AG47</f>
        <v>0</v>
      </c>
      <c r="AE47" s="29">
        <v>0</v>
      </c>
      <c r="AF47" s="29">
        <v>0</v>
      </c>
      <c r="AG47" s="29">
        <v>0</v>
      </c>
      <c r="AH47" s="29">
        <v>0</v>
      </c>
      <c r="AI47" s="13">
        <f t="shared" ref="AI47" si="403">AL47</f>
        <v>0</v>
      </c>
      <c r="AJ47" s="29">
        <v>0</v>
      </c>
      <c r="AK47" s="29">
        <v>0</v>
      </c>
      <c r="AL47" s="29">
        <v>0</v>
      </c>
      <c r="AM47" s="29">
        <v>0</v>
      </c>
      <c r="AN47" s="13">
        <f t="shared" ref="AN47" si="404">AQ47</f>
        <v>0</v>
      </c>
      <c r="AO47" s="29">
        <v>0</v>
      </c>
      <c r="AP47" s="29">
        <v>0</v>
      </c>
      <c r="AQ47" s="29">
        <v>0</v>
      </c>
      <c r="AR47" s="29">
        <v>0</v>
      </c>
      <c r="AS47" s="13">
        <f t="shared" ref="AS47" si="405">AV47</f>
        <v>0</v>
      </c>
      <c r="AT47" s="29">
        <v>0</v>
      </c>
      <c r="AU47" s="29">
        <v>0</v>
      </c>
      <c r="AV47" s="29">
        <v>0</v>
      </c>
      <c r="AW47" s="29">
        <v>0</v>
      </c>
      <c r="AX47" s="13">
        <f t="shared" ref="AX47" si="406">BA47</f>
        <v>0</v>
      </c>
      <c r="AY47" s="29">
        <v>0</v>
      </c>
      <c r="AZ47" s="29">
        <v>0</v>
      </c>
      <c r="BA47" s="29">
        <v>0</v>
      </c>
      <c r="BB47" s="29">
        <v>0</v>
      </c>
      <c r="BC47" s="13">
        <f t="shared" ref="BC47" si="407">BF47</f>
        <v>0</v>
      </c>
      <c r="BD47" s="29">
        <v>0</v>
      </c>
      <c r="BE47" s="29">
        <v>0</v>
      </c>
      <c r="BF47" s="29">
        <v>0</v>
      </c>
      <c r="BG47" s="29">
        <v>0</v>
      </c>
      <c r="BH47" s="13">
        <f t="shared" ref="BH47" si="408">BK47</f>
        <v>0</v>
      </c>
      <c r="BI47" s="29">
        <v>0</v>
      </c>
      <c r="BJ47" s="29">
        <v>0</v>
      </c>
      <c r="BK47" s="29">
        <v>0</v>
      </c>
      <c r="BL47" s="29">
        <v>0</v>
      </c>
    </row>
    <row r="48" spans="1:68" ht="94.5" x14ac:dyDescent="0.25">
      <c r="A48" s="10" t="s">
        <v>134</v>
      </c>
      <c r="B48" s="20" t="s">
        <v>247</v>
      </c>
      <c r="C48" s="11" t="s">
        <v>24</v>
      </c>
      <c r="D48" s="11" t="s">
        <v>56</v>
      </c>
      <c r="E48" s="13">
        <f t="shared" ref="E48" si="409">J48+O48+T48+Y48+AD48+AI48+AN48+AS48+AX48</f>
        <v>10311.900000000001</v>
      </c>
      <c r="F48" s="13">
        <f t="shared" ref="F48" si="410">K48+P48+U48+Z48+AE48+AJ48+AO48+AT48+AY48</f>
        <v>0</v>
      </c>
      <c r="G48" s="13">
        <f t="shared" ref="G48" si="411">L48+Q48+V48+AA48+AF48+AK48+AP48+AU48+AZ48</f>
        <v>0</v>
      </c>
      <c r="H48" s="13">
        <f>M48+R48+W48+AB48+AG48+AL48+AQ48+AV48+BA48</f>
        <v>10311.900000000001</v>
      </c>
      <c r="I48" s="13">
        <f t="shared" ref="I48:I109" si="412">N48+S48+X48+AC48+AH48+AM48+AR48+AW48+BB48</f>
        <v>0</v>
      </c>
      <c r="J48" s="13">
        <f t="shared" ref="J48" si="413">M48</f>
        <v>0</v>
      </c>
      <c r="K48" s="29">
        <v>0</v>
      </c>
      <c r="L48" s="29">
        <v>0</v>
      </c>
      <c r="M48" s="13">
        <v>0</v>
      </c>
      <c r="N48" s="29">
        <v>0</v>
      </c>
      <c r="O48" s="13">
        <f t="shared" ref="O48" si="414">R48</f>
        <v>10311.900000000001</v>
      </c>
      <c r="P48" s="29">
        <v>0</v>
      </c>
      <c r="Q48" s="29">
        <v>0</v>
      </c>
      <c r="R48" s="36">
        <f>14575.6-4263.7</f>
        <v>10311.900000000001</v>
      </c>
      <c r="S48" s="29">
        <v>0</v>
      </c>
      <c r="T48" s="13">
        <f t="shared" ref="T48" si="415">W48</f>
        <v>0</v>
      </c>
      <c r="U48" s="29">
        <v>0</v>
      </c>
      <c r="V48" s="29">
        <v>0</v>
      </c>
      <c r="W48" s="29">
        <v>0</v>
      </c>
      <c r="X48" s="29">
        <v>0</v>
      </c>
      <c r="Y48" s="13">
        <f t="shared" ref="Y48" si="416">AB48</f>
        <v>0</v>
      </c>
      <c r="Z48" s="29">
        <v>0</v>
      </c>
      <c r="AA48" s="29">
        <v>0</v>
      </c>
      <c r="AB48" s="29">
        <v>0</v>
      </c>
      <c r="AC48" s="29">
        <v>0</v>
      </c>
      <c r="AD48" s="13">
        <f t="shared" ref="AD48" si="417">AG48</f>
        <v>0</v>
      </c>
      <c r="AE48" s="29">
        <v>0</v>
      </c>
      <c r="AF48" s="29">
        <v>0</v>
      </c>
      <c r="AG48" s="29">
        <v>0</v>
      </c>
      <c r="AH48" s="29">
        <v>0</v>
      </c>
      <c r="AI48" s="13">
        <f t="shared" ref="AI48" si="418">AL48</f>
        <v>0</v>
      </c>
      <c r="AJ48" s="29">
        <v>0</v>
      </c>
      <c r="AK48" s="29">
        <v>0</v>
      </c>
      <c r="AL48" s="29">
        <v>0</v>
      </c>
      <c r="AM48" s="29">
        <v>0</v>
      </c>
      <c r="AN48" s="13">
        <f t="shared" ref="AN48" si="419">AQ48</f>
        <v>0</v>
      </c>
      <c r="AO48" s="29">
        <v>0</v>
      </c>
      <c r="AP48" s="29">
        <v>0</v>
      </c>
      <c r="AQ48" s="29">
        <v>0</v>
      </c>
      <c r="AR48" s="29">
        <v>0</v>
      </c>
      <c r="AS48" s="13">
        <f t="shared" ref="AS48" si="420">AV48</f>
        <v>0</v>
      </c>
      <c r="AT48" s="29">
        <v>0</v>
      </c>
      <c r="AU48" s="29">
        <v>0</v>
      </c>
      <c r="AV48" s="29">
        <v>0</v>
      </c>
      <c r="AW48" s="29">
        <v>0</v>
      </c>
      <c r="AX48" s="13">
        <f t="shared" ref="AX48" si="421">BA48</f>
        <v>0</v>
      </c>
      <c r="AY48" s="29">
        <v>0</v>
      </c>
      <c r="AZ48" s="29">
        <v>0</v>
      </c>
      <c r="BA48" s="29">
        <v>0</v>
      </c>
      <c r="BB48" s="29">
        <v>0</v>
      </c>
      <c r="BC48" s="13">
        <f t="shared" ref="BC48" si="422">BF48</f>
        <v>0</v>
      </c>
      <c r="BD48" s="29">
        <v>0</v>
      </c>
      <c r="BE48" s="29">
        <v>0</v>
      </c>
      <c r="BF48" s="29">
        <v>0</v>
      </c>
      <c r="BG48" s="29">
        <v>0</v>
      </c>
      <c r="BH48" s="13">
        <f t="shared" ref="BH48" si="423">BK48</f>
        <v>0</v>
      </c>
      <c r="BI48" s="29">
        <v>0</v>
      </c>
      <c r="BJ48" s="29">
        <v>0</v>
      </c>
      <c r="BK48" s="29">
        <v>0</v>
      </c>
      <c r="BL48" s="29">
        <v>0</v>
      </c>
    </row>
    <row r="49" spans="1:69" ht="47.25" x14ac:dyDescent="0.25">
      <c r="A49" s="10" t="s">
        <v>139</v>
      </c>
      <c r="B49" s="20" t="s">
        <v>147</v>
      </c>
      <c r="C49" s="11" t="s">
        <v>24</v>
      </c>
      <c r="D49" s="11" t="s">
        <v>56</v>
      </c>
      <c r="E49" s="13">
        <f t="shared" ref="E49" si="424">J49+O49+T49+Y49+AD49+AI49+AN49+AS49+AX49</f>
        <v>765.00000000000011</v>
      </c>
      <c r="F49" s="13">
        <f t="shared" ref="F49" si="425">K49+P49+U49+Z49+AE49+AJ49+AO49+AT49+AY49</f>
        <v>0</v>
      </c>
      <c r="G49" s="13">
        <f t="shared" ref="G49" si="426">L49+Q49+V49+AA49+AF49+AK49+AP49+AU49+AZ49</f>
        <v>0</v>
      </c>
      <c r="H49" s="13">
        <f t="shared" ref="H49" si="427">M49+R49+W49+AB49+AG49+AL49+AQ49+AV49+BA49</f>
        <v>765.00000000000011</v>
      </c>
      <c r="I49" s="13">
        <f t="shared" si="412"/>
        <v>0</v>
      </c>
      <c r="J49" s="13">
        <f t="shared" ref="J49" si="428">M49</f>
        <v>0</v>
      </c>
      <c r="K49" s="29">
        <v>0</v>
      </c>
      <c r="L49" s="29">
        <v>0</v>
      </c>
      <c r="M49" s="13">
        <v>0</v>
      </c>
      <c r="N49" s="29">
        <v>0</v>
      </c>
      <c r="O49" s="13">
        <f t="shared" ref="O49" si="429">R49</f>
        <v>765.00000000000011</v>
      </c>
      <c r="P49" s="29">
        <v>0</v>
      </c>
      <c r="Q49" s="29">
        <v>0</v>
      </c>
      <c r="R49" s="36">
        <f>1077.4-312.4</f>
        <v>765.00000000000011</v>
      </c>
      <c r="S49" s="29">
        <v>0</v>
      </c>
      <c r="T49" s="13">
        <f t="shared" ref="T49" si="430">W49</f>
        <v>0</v>
      </c>
      <c r="U49" s="29">
        <v>0</v>
      </c>
      <c r="V49" s="29">
        <v>0</v>
      </c>
      <c r="W49" s="29">
        <v>0</v>
      </c>
      <c r="X49" s="29">
        <v>0</v>
      </c>
      <c r="Y49" s="13">
        <f t="shared" ref="Y49" si="431">AB49</f>
        <v>0</v>
      </c>
      <c r="Z49" s="29">
        <v>0</v>
      </c>
      <c r="AA49" s="29">
        <v>0</v>
      </c>
      <c r="AB49" s="29">
        <v>0</v>
      </c>
      <c r="AC49" s="29">
        <v>0</v>
      </c>
      <c r="AD49" s="13">
        <f t="shared" ref="AD49" si="432">AG49</f>
        <v>0</v>
      </c>
      <c r="AE49" s="29">
        <v>0</v>
      </c>
      <c r="AF49" s="29">
        <v>0</v>
      </c>
      <c r="AG49" s="29">
        <v>0</v>
      </c>
      <c r="AH49" s="29">
        <v>0</v>
      </c>
      <c r="AI49" s="13">
        <f t="shared" ref="AI49" si="433">AL49</f>
        <v>0</v>
      </c>
      <c r="AJ49" s="29">
        <v>0</v>
      </c>
      <c r="AK49" s="29">
        <v>0</v>
      </c>
      <c r="AL49" s="29">
        <v>0</v>
      </c>
      <c r="AM49" s="29">
        <v>0</v>
      </c>
      <c r="AN49" s="13">
        <f t="shared" ref="AN49" si="434">AQ49</f>
        <v>0</v>
      </c>
      <c r="AO49" s="29">
        <v>0</v>
      </c>
      <c r="AP49" s="29">
        <v>0</v>
      </c>
      <c r="AQ49" s="29">
        <v>0</v>
      </c>
      <c r="AR49" s="29">
        <v>0</v>
      </c>
      <c r="AS49" s="13">
        <f t="shared" ref="AS49" si="435">AV49</f>
        <v>0</v>
      </c>
      <c r="AT49" s="29">
        <v>0</v>
      </c>
      <c r="AU49" s="29">
        <v>0</v>
      </c>
      <c r="AV49" s="29">
        <v>0</v>
      </c>
      <c r="AW49" s="29">
        <v>0</v>
      </c>
      <c r="AX49" s="13">
        <f t="shared" ref="AX49" si="436">BA49</f>
        <v>0</v>
      </c>
      <c r="AY49" s="29">
        <v>0</v>
      </c>
      <c r="AZ49" s="29">
        <v>0</v>
      </c>
      <c r="BA49" s="29">
        <v>0</v>
      </c>
      <c r="BB49" s="29">
        <v>0</v>
      </c>
      <c r="BC49" s="13">
        <f t="shared" ref="BC49" si="437">BF49</f>
        <v>0</v>
      </c>
      <c r="BD49" s="29">
        <v>0</v>
      </c>
      <c r="BE49" s="29">
        <v>0</v>
      </c>
      <c r="BF49" s="29">
        <v>0</v>
      </c>
      <c r="BG49" s="29">
        <v>0</v>
      </c>
      <c r="BH49" s="13">
        <f t="shared" ref="BH49" si="438">BK49</f>
        <v>0</v>
      </c>
      <c r="BI49" s="29">
        <v>0</v>
      </c>
      <c r="BJ49" s="29">
        <v>0</v>
      </c>
      <c r="BK49" s="29">
        <v>0</v>
      </c>
      <c r="BL49" s="29">
        <v>0</v>
      </c>
    </row>
    <row r="50" spans="1:69" ht="78.75" x14ac:dyDescent="0.25">
      <c r="A50" s="10" t="s">
        <v>149</v>
      </c>
      <c r="B50" s="20" t="s">
        <v>148</v>
      </c>
      <c r="C50" s="11" t="s">
        <v>24</v>
      </c>
      <c r="D50" s="11" t="s">
        <v>56</v>
      </c>
      <c r="E50" s="13">
        <f t="shared" ref="E50" si="439">J50+O50+T50+Y50+AD50+AI50+AN50+AS50+AX50</f>
        <v>4747.8000000000011</v>
      </c>
      <c r="F50" s="13">
        <f t="shared" ref="F50" si="440">K50+P50+U50+Z50+AE50+AJ50+AO50+AT50+AY50</f>
        <v>0</v>
      </c>
      <c r="G50" s="13">
        <f t="shared" ref="G50" si="441">L50+Q50+V50+AA50+AF50+AK50+AP50+AU50+AZ50</f>
        <v>0</v>
      </c>
      <c r="H50" s="13">
        <f>M50+R50+W50+AB50+AG50+AL50+AQ50+AV50+BA50</f>
        <v>4747.8000000000011</v>
      </c>
      <c r="I50" s="13">
        <f t="shared" si="412"/>
        <v>0</v>
      </c>
      <c r="J50" s="13">
        <f t="shared" ref="J50" si="442">M50</f>
        <v>0</v>
      </c>
      <c r="K50" s="29">
        <v>0</v>
      </c>
      <c r="L50" s="29">
        <v>0</v>
      </c>
      <c r="M50" s="13">
        <v>0</v>
      </c>
      <c r="N50" s="29">
        <v>0</v>
      </c>
      <c r="O50" s="13">
        <f t="shared" ref="O50" si="443">R50</f>
        <v>4512.2000000000007</v>
      </c>
      <c r="P50" s="29">
        <v>0</v>
      </c>
      <c r="Q50" s="29">
        <v>0</v>
      </c>
      <c r="R50" s="36">
        <f>6334.1-1586.9-235</f>
        <v>4512.2000000000007</v>
      </c>
      <c r="S50" s="29">
        <v>0</v>
      </c>
      <c r="T50" s="13">
        <f t="shared" ref="T50:T74" si="444">W50</f>
        <v>235.6</v>
      </c>
      <c r="U50" s="29">
        <v>0</v>
      </c>
      <c r="V50" s="29">
        <v>0</v>
      </c>
      <c r="W50" s="36">
        <v>235.6</v>
      </c>
      <c r="X50" s="29">
        <v>0</v>
      </c>
      <c r="Y50" s="13">
        <f t="shared" ref="Y50" si="445">AB50</f>
        <v>0</v>
      </c>
      <c r="Z50" s="29">
        <v>0</v>
      </c>
      <c r="AA50" s="29">
        <v>0</v>
      </c>
      <c r="AB50" s="29">
        <v>0</v>
      </c>
      <c r="AC50" s="29">
        <v>0</v>
      </c>
      <c r="AD50" s="13">
        <f t="shared" ref="AD50" si="446">AG50</f>
        <v>0</v>
      </c>
      <c r="AE50" s="29">
        <v>0</v>
      </c>
      <c r="AF50" s="29">
        <v>0</v>
      </c>
      <c r="AG50" s="29">
        <v>0</v>
      </c>
      <c r="AH50" s="29">
        <v>0</v>
      </c>
      <c r="AI50" s="13">
        <f t="shared" ref="AI50" si="447">AL50</f>
        <v>0</v>
      </c>
      <c r="AJ50" s="29">
        <v>0</v>
      </c>
      <c r="AK50" s="29">
        <v>0</v>
      </c>
      <c r="AL50" s="29">
        <v>0</v>
      </c>
      <c r="AM50" s="29">
        <v>0</v>
      </c>
      <c r="AN50" s="13">
        <f t="shared" ref="AN50" si="448">AQ50</f>
        <v>0</v>
      </c>
      <c r="AO50" s="29">
        <v>0</v>
      </c>
      <c r="AP50" s="29">
        <v>0</v>
      </c>
      <c r="AQ50" s="29">
        <v>0</v>
      </c>
      <c r="AR50" s="29">
        <v>0</v>
      </c>
      <c r="AS50" s="13">
        <f t="shared" ref="AS50" si="449">AV50</f>
        <v>0</v>
      </c>
      <c r="AT50" s="29">
        <v>0</v>
      </c>
      <c r="AU50" s="29">
        <v>0</v>
      </c>
      <c r="AV50" s="29">
        <v>0</v>
      </c>
      <c r="AW50" s="29">
        <v>0</v>
      </c>
      <c r="AX50" s="13">
        <f t="shared" ref="AX50" si="450">BA50</f>
        <v>0</v>
      </c>
      <c r="AY50" s="29">
        <v>0</v>
      </c>
      <c r="AZ50" s="29">
        <v>0</v>
      </c>
      <c r="BA50" s="29">
        <v>0</v>
      </c>
      <c r="BB50" s="29">
        <v>0</v>
      </c>
      <c r="BC50" s="13">
        <f t="shared" ref="BC50" si="451">BF50</f>
        <v>0</v>
      </c>
      <c r="BD50" s="29">
        <v>0</v>
      </c>
      <c r="BE50" s="29">
        <v>0</v>
      </c>
      <c r="BF50" s="29">
        <v>0</v>
      </c>
      <c r="BG50" s="29">
        <v>0</v>
      </c>
      <c r="BH50" s="13">
        <f t="shared" ref="BH50" si="452">BK50</f>
        <v>0</v>
      </c>
      <c r="BI50" s="29">
        <v>0</v>
      </c>
      <c r="BJ50" s="29">
        <v>0</v>
      </c>
      <c r="BK50" s="29">
        <v>0</v>
      </c>
      <c r="BL50" s="29">
        <v>0</v>
      </c>
    </row>
    <row r="51" spans="1:69" ht="60" x14ac:dyDescent="0.25">
      <c r="A51" s="10" t="s">
        <v>178</v>
      </c>
      <c r="B51" s="42" t="s">
        <v>271</v>
      </c>
      <c r="C51" s="11" t="s">
        <v>24</v>
      </c>
      <c r="D51" s="11" t="s">
        <v>56</v>
      </c>
      <c r="E51" s="13">
        <f t="shared" ref="E51:E57" si="453">J51+O51+T51+Y51+AD51+AI51+AN51+AS51+AX51</f>
        <v>2016.1</v>
      </c>
      <c r="F51" s="13">
        <f t="shared" ref="F51:F57" si="454">K51+P51+U51+Z51+AE51+AJ51+AO51+AT51+AY51</f>
        <v>0</v>
      </c>
      <c r="G51" s="13">
        <f t="shared" ref="G51:G57" si="455">L51+Q51+V51+AA51+AF51+AK51+AP51+AU51+AZ51</f>
        <v>0</v>
      </c>
      <c r="H51" s="13">
        <f t="shared" ref="H51:H57" si="456">M51+R51+W51+AB51+AG51+AL51+AQ51+AV51+BA51</f>
        <v>2016.1</v>
      </c>
      <c r="I51" s="13">
        <f t="shared" si="412"/>
        <v>0</v>
      </c>
      <c r="J51" s="13">
        <f t="shared" ref="J51:J57" si="457">M51</f>
        <v>0</v>
      </c>
      <c r="K51" s="29">
        <v>0</v>
      </c>
      <c r="L51" s="29">
        <v>0</v>
      </c>
      <c r="M51" s="13">
        <v>0</v>
      </c>
      <c r="N51" s="29">
        <v>0</v>
      </c>
      <c r="O51" s="13">
        <f>R51</f>
        <v>0</v>
      </c>
      <c r="P51" s="29"/>
      <c r="Q51" s="29">
        <v>0</v>
      </c>
      <c r="R51" s="36">
        <f>1534.9-1534.9</f>
        <v>0</v>
      </c>
      <c r="S51" s="29">
        <v>0</v>
      </c>
      <c r="T51" s="13">
        <f t="shared" si="444"/>
        <v>2016.1</v>
      </c>
      <c r="U51" s="29"/>
      <c r="V51" s="29">
        <v>0</v>
      </c>
      <c r="W51" s="36">
        <v>2016.1</v>
      </c>
      <c r="X51" s="29">
        <v>0</v>
      </c>
      <c r="Y51" s="13">
        <f t="shared" ref="Y51" si="458">AB51</f>
        <v>0</v>
      </c>
      <c r="Z51" s="29">
        <v>0</v>
      </c>
      <c r="AA51" s="29">
        <v>0</v>
      </c>
      <c r="AB51" s="29">
        <v>0</v>
      </c>
      <c r="AC51" s="29">
        <v>0</v>
      </c>
      <c r="AD51" s="13">
        <f t="shared" ref="AD51" si="459">AG51</f>
        <v>0</v>
      </c>
      <c r="AE51" s="29">
        <v>0</v>
      </c>
      <c r="AF51" s="29">
        <v>0</v>
      </c>
      <c r="AG51" s="29">
        <v>0</v>
      </c>
      <c r="AH51" s="29">
        <v>0</v>
      </c>
      <c r="AI51" s="13">
        <f t="shared" ref="AI51" si="460">AL51</f>
        <v>0</v>
      </c>
      <c r="AJ51" s="29">
        <v>0</v>
      </c>
      <c r="AK51" s="29">
        <v>0</v>
      </c>
      <c r="AL51" s="29">
        <v>0</v>
      </c>
      <c r="AM51" s="29">
        <v>0</v>
      </c>
      <c r="AN51" s="13">
        <f t="shared" ref="AN51" si="461">AQ51</f>
        <v>0</v>
      </c>
      <c r="AO51" s="29">
        <v>0</v>
      </c>
      <c r="AP51" s="29">
        <v>0</v>
      </c>
      <c r="AQ51" s="29">
        <v>0</v>
      </c>
      <c r="AR51" s="29">
        <v>0</v>
      </c>
      <c r="AS51" s="13">
        <f t="shared" ref="AS51" si="462">AV51</f>
        <v>0</v>
      </c>
      <c r="AT51" s="29">
        <v>0</v>
      </c>
      <c r="AU51" s="29">
        <v>0</v>
      </c>
      <c r="AV51" s="29">
        <v>0</v>
      </c>
      <c r="AW51" s="29">
        <v>0</v>
      </c>
      <c r="AX51" s="13">
        <f t="shared" ref="AX51" si="463">BA51</f>
        <v>0</v>
      </c>
      <c r="AY51" s="29">
        <v>0</v>
      </c>
      <c r="AZ51" s="29">
        <v>0</v>
      </c>
      <c r="BA51" s="29">
        <v>0</v>
      </c>
      <c r="BB51" s="29">
        <v>0</v>
      </c>
      <c r="BC51" s="13">
        <f t="shared" ref="BC51" si="464">BF51</f>
        <v>0</v>
      </c>
      <c r="BD51" s="29">
        <v>0</v>
      </c>
      <c r="BE51" s="29">
        <v>0</v>
      </c>
      <c r="BF51" s="29">
        <v>0</v>
      </c>
      <c r="BG51" s="29">
        <v>0</v>
      </c>
      <c r="BH51" s="13">
        <f t="shared" ref="BH51" si="465">BK51</f>
        <v>0</v>
      </c>
      <c r="BI51" s="29">
        <v>0</v>
      </c>
      <c r="BJ51" s="29">
        <v>0</v>
      </c>
      <c r="BK51" s="29">
        <v>0</v>
      </c>
      <c r="BL51" s="29">
        <v>0</v>
      </c>
    </row>
    <row r="52" spans="1:69" ht="75" x14ac:dyDescent="0.25">
      <c r="A52" s="10" t="s">
        <v>179</v>
      </c>
      <c r="B52" s="42" t="s">
        <v>163</v>
      </c>
      <c r="C52" s="11" t="s">
        <v>24</v>
      </c>
      <c r="D52" s="11" t="s">
        <v>56</v>
      </c>
      <c r="E52" s="13">
        <f t="shared" si="453"/>
        <v>5963.4</v>
      </c>
      <c r="F52" s="13">
        <f t="shared" si="454"/>
        <v>0</v>
      </c>
      <c r="G52" s="13">
        <f t="shared" si="455"/>
        <v>0</v>
      </c>
      <c r="H52" s="13">
        <f t="shared" si="456"/>
        <v>5963.4</v>
      </c>
      <c r="I52" s="13">
        <f t="shared" si="412"/>
        <v>0</v>
      </c>
      <c r="J52" s="13">
        <f t="shared" si="457"/>
        <v>0</v>
      </c>
      <c r="K52" s="29">
        <v>0</v>
      </c>
      <c r="L52" s="29">
        <v>0</v>
      </c>
      <c r="M52" s="13">
        <v>0</v>
      </c>
      <c r="N52" s="29">
        <v>0</v>
      </c>
      <c r="O52" s="13">
        <f t="shared" ref="O52:O57" si="466">R52</f>
        <v>5963.4</v>
      </c>
      <c r="P52" s="29"/>
      <c r="Q52" s="29">
        <v>0</v>
      </c>
      <c r="R52" s="36">
        <f>8004.5-2041.1</f>
        <v>5963.4</v>
      </c>
      <c r="S52" s="29">
        <v>0</v>
      </c>
      <c r="T52" s="13">
        <f t="shared" si="444"/>
        <v>0</v>
      </c>
      <c r="U52" s="29">
        <v>0</v>
      </c>
      <c r="V52" s="29">
        <v>0</v>
      </c>
      <c r="W52" s="29">
        <v>0</v>
      </c>
      <c r="X52" s="29">
        <v>0</v>
      </c>
      <c r="Y52" s="13">
        <f t="shared" ref="Y52:Y74" si="467">AB52</f>
        <v>0</v>
      </c>
      <c r="Z52" s="29">
        <v>0</v>
      </c>
      <c r="AA52" s="29">
        <v>0</v>
      </c>
      <c r="AB52" s="29">
        <v>0</v>
      </c>
      <c r="AC52" s="29">
        <v>0</v>
      </c>
      <c r="AD52" s="13">
        <f t="shared" ref="AD52:AD74" si="468">AG52</f>
        <v>0</v>
      </c>
      <c r="AE52" s="29">
        <v>0</v>
      </c>
      <c r="AF52" s="29">
        <v>0</v>
      </c>
      <c r="AG52" s="29">
        <v>0</v>
      </c>
      <c r="AH52" s="29">
        <v>0</v>
      </c>
      <c r="AI52" s="13">
        <f t="shared" ref="AI52:AI74" si="469">AL52</f>
        <v>0</v>
      </c>
      <c r="AJ52" s="29">
        <v>0</v>
      </c>
      <c r="AK52" s="29">
        <v>0</v>
      </c>
      <c r="AL52" s="29">
        <v>0</v>
      </c>
      <c r="AM52" s="29">
        <v>0</v>
      </c>
      <c r="AN52" s="13">
        <f t="shared" ref="AN52:AN74" si="470">AQ52</f>
        <v>0</v>
      </c>
      <c r="AO52" s="29">
        <v>0</v>
      </c>
      <c r="AP52" s="29">
        <v>0</v>
      </c>
      <c r="AQ52" s="29">
        <v>0</v>
      </c>
      <c r="AR52" s="29">
        <v>0</v>
      </c>
      <c r="AS52" s="13">
        <f t="shared" ref="AS52:AS74" si="471">AV52</f>
        <v>0</v>
      </c>
      <c r="AT52" s="29">
        <v>0</v>
      </c>
      <c r="AU52" s="29">
        <v>0</v>
      </c>
      <c r="AV52" s="29">
        <v>0</v>
      </c>
      <c r="AW52" s="29">
        <v>0</v>
      </c>
      <c r="AX52" s="13">
        <f t="shared" ref="AX52:AX74" si="472">BA52</f>
        <v>0</v>
      </c>
      <c r="AY52" s="29">
        <v>0</v>
      </c>
      <c r="AZ52" s="29">
        <v>0</v>
      </c>
      <c r="BA52" s="29">
        <v>0</v>
      </c>
      <c r="BB52" s="29">
        <v>0</v>
      </c>
      <c r="BC52" s="13">
        <f t="shared" ref="BC52:BC74" si="473">BF52</f>
        <v>0</v>
      </c>
      <c r="BD52" s="29">
        <v>0</v>
      </c>
      <c r="BE52" s="29">
        <v>0</v>
      </c>
      <c r="BF52" s="29">
        <v>0</v>
      </c>
      <c r="BG52" s="29">
        <v>0</v>
      </c>
      <c r="BH52" s="13">
        <f t="shared" ref="BH52:BH74" si="474">BK52</f>
        <v>0</v>
      </c>
      <c r="BI52" s="29">
        <v>0</v>
      </c>
      <c r="BJ52" s="29">
        <v>0</v>
      </c>
      <c r="BK52" s="29">
        <v>0</v>
      </c>
      <c r="BL52" s="29">
        <v>0</v>
      </c>
    </row>
    <row r="53" spans="1:69" ht="75" x14ac:dyDescent="0.25">
      <c r="A53" s="10" t="s">
        <v>180</v>
      </c>
      <c r="B53" s="42" t="s">
        <v>164</v>
      </c>
      <c r="C53" s="11" t="s">
        <v>24</v>
      </c>
      <c r="D53" s="11" t="s">
        <v>56</v>
      </c>
      <c r="E53" s="13">
        <f t="shared" si="453"/>
        <v>4764.2</v>
      </c>
      <c r="F53" s="13">
        <f t="shared" si="454"/>
        <v>0</v>
      </c>
      <c r="G53" s="13">
        <f t="shared" si="455"/>
        <v>0</v>
      </c>
      <c r="H53" s="13">
        <f t="shared" si="456"/>
        <v>4764.2</v>
      </c>
      <c r="I53" s="13">
        <f t="shared" si="412"/>
        <v>0</v>
      </c>
      <c r="J53" s="13">
        <f t="shared" si="457"/>
        <v>0</v>
      </c>
      <c r="K53" s="29">
        <v>0</v>
      </c>
      <c r="L53" s="29">
        <v>0</v>
      </c>
      <c r="M53" s="13">
        <v>0</v>
      </c>
      <c r="N53" s="29">
        <v>0</v>
      </c>
      <c r="O53" s="13">
        <f t="shared" si="466"/>
        <v>4764.2</v>
      </c>
      <c r="P53" s="29"/>
      <c r="Q53" s="29">
        <v>0</v>
      </c>
      <c r="R53" s="36">
        <f>5556-791.8</f>
        <v>4764.2</v>
      </c>
      <c r="S53" s="29">
        <v>0</v>
      </c>
      <c r="T53" s="13">
        <f t="shared" si="444"/>
        <v>0</v>
      </c>
      <c r="U53" s="29">
        <v>0</v>
      </c>
      <c r="V53" s="29">
        <v>0</v>
      </c>
      <c r="W53" s="29">
        <v>0</v>
      </c>
      <c r="X53" s="29">
        <v>0</v>
      </c>
      <c r="Y53" s="13">
        <f t="shared" si="467"/>
        <v>0</v>
      </c>
      <c r="Z53" s="29">
        <v>0</v>
      </c>
      <c r="AA53" s="29">
        <v>0</v>
      </c>
      <c r="AB53" s="29">
        <v>0</v>
      </c>
      <c r="AC53" s="29">
        <v>0</v>
      </c>
      <c r="AD53" s="13">
        <f t="shared" si="468"/>
        <v>0</v>
      </c>
      <c r="AE53" s="29">
        <v>0</v>
      </c>
      <c r="AF53" s="29">
        <v>0</v>
      </c>
      <c r="AG53" s="29">
        <v>0</v>
      </c>
      <c r="AH53" s="29">
        <v>0</v>
      </c>
      <c r="AI53" s="13">
        <f t="shared" si="469"/>
        <v>0</v>
      </c>
      <c r="AJ53" s="29">
        <v>0</v>
      </c>
      <c r="AK53" s="29">
        <v>0</v>
      </c>
      <c r="AL53" s="29">
        <v>0</v>
      </c>
      <c r="AM53" s="29">
        <v>0</v>
      </c>
      <c r="AN53" s="13">
        <f t="shared" si="470"/>
        <v>0</v>
      </c>
      <c r="AO53" s="29">
        <v>0</v>
      </c>
      <c r="AP53" s="29">
        <v>0</v>
      </c>
      <c r="AQ53" s="29">
        <v>0</v>
      </c>
      <c r="AR53" s="29">
        <v>0</v>
      </c>
      <c r="AS53" s="13">
        <f t="shared" si="471"/>
        <v>0</v>
      </c>
      <c r="AT53" s="29">
        <v>0</v>
      </c>
      <c r="AU53" s="29">
        <v>0</v>
      </c>
      <c r="AV53" s="29">
        <v>0</v>
      </c>
      <c r="AW53" s="29">
        <v>0</v>
      </c>
      <c r="AX53" s="13">
        <f t="shared" si="472"/>
        <v>0</v>
      </c>
      <c r="AY53" s="29">
        <v>0</v>
      </c>
      <c r="AZ53" s="29">
        <v>0</v>
      </c>
      <c r="BA53" s="29">
        <v>0</v>
      </c>
      <c r="BB53" s="29">
        <v>0</v>
      </c>
      <c r="BC53" s="13">
        <f t="shared" si="473"/>
        <v>0</v>
      </c>
      <c r="BD53" s="29">
        <v>0</v>
      </c>
      <c r="BE53" s="29">
        <v>0</v>
      </c>
      <c r="BF53" s="29">
        <v>0</v>
      </c>
      <c r="BG53" s="29">
        <v>0</v>
      </c>
      <c r="BH53" s="13">
        <f t="shared" si="474"/>
        <v>0</v>
      </c>
      <c r="BI53" s="29">
        <v>0</v>
      </c>
      <c r="BJ53" s="29">
        <v>0</v>
      </c>
      <c r="BK53" s="29">
        <v>0</v>
      </c>
      <c r="BL53" s="29">
        <v>0</v>
      </c>
    </row>
    <row r="54" spans="1:69" ht="47.25" x14ac:dyDescent="0.25">
      <c r="A54" s="10" t="s">
        <v>181</v>
      </c>
      <c r="B54" s="42" t="s">
        <v>165</v>
      </c>
      <c r="C54" s="11" t="s">
        <v>24</v>
      </c>
      <c r="D54" s="11" t="s">
        <v>56</v>
      </c>
      <c r="E54" s="13">
        <f t="shared" si="453"/>
        <v>862.5</v>
      </c>
      <c r="F54" s="13">
        <f t="shared" si="454"/>
        <v>0</v>
      </c>
      <c r="G54" s="13">
        <f t="shared" si="455"/>
        <v>0</v>
      </c>
      <c r="H54" s="13">
        <f t="shared" si="456"/>
        <v>862.5</v>
      </c>
      <c r="I54" s="13">
        <f t="shared" si="412"/>
        <v>0</v>
      </c>
      <c r="J54" s="13">
        <f t="shared" si="457"/>
        <v>0</v>
      </c>
      <c r="K54" s="29">
        <v>0</v>
      </c>
      <c r="L54" s="29">
        <v>0</v>
      </c>
      <c r="M54" s="13">
        <v>0</v>
      </c>
      <c r="N54" s="29">
        <v>0</v>
      </c>
      <c r="O54" s="13">
        <f t="shared" si="466"/>
        <v>862.5</v>
      </c>
      <c r="P54" s="29"/>
      <c r="Q54" s="29">
        <v>0</v>
      </c>
      <c r="R54" s="36">
        <v>862.5</v>
      </c>
      <c r="S54" s="29">
        <v>0</v>
      </c>
      <c r="T54" s="13">
        <f t="shared" si="444"/>
        <v>0</v>
      </c>
      <c r="U54" s="29">
        <v>0</v>
      </c>
      <c r="V54" s="29">
        <v>0</v>
      </c>
      <c r="W54" s="29">
        <v>0</v>
      </c>
      <c r="X54" s="29">
        <v>0</v>
      </c>
      <c r="Y54" s="13">
        <f t="shared" si="467"/>
        <v>0</v>
      </c>
      <c r="Z54" s="29">
        <v>0</v>
      </c>
      <c r="AA54" s="29">
        <v>0</v>
      </c>
      <c r="AB54" s="29">
        <v>0</v>
      </c>
      <c r="AC54" s="29">
        <v>0</v>
      </c>
      <c r="AD54" s="13">
        <f t="shared" si="468"/>
        <v>0</v>
      </c>
      <c r="AE54" s="29">
        <v>0</v>
      </c>
      <c r="AF54" s="29">
        <v>0</v>
      </c>
      <c r="AG54" s="29">
        <v>0</v>
      </c>
      <c r="AH54" s="29">
        <v>0</v>
      </c>
      <c r="AI54" s="13">
        <f t="shared" si="469"/>
        <v>0</v>
      </c>
      <c r="AJ54" s="29">
        <v>0</v>
      </c>
      <c r="AK54" s="29">
        <v>0</v>
      </c>
      <c r="AL54" s="29">
        <v>0</v>
      </c>
      <c r="AM54" s="29">
        <v>0</v>
      </c>
      <c r="AN54" s="13">
        <f t="shared" si="470"/>
        <v>0</v>
      </c>
      <c r="AO54" s="29">
        <v>0</v>
      </c>
      <c r="AP54" s="29">
        <v>0</v>
      </c>
      <c r="AQ54" s="29">
        <v>0</v>
      </c>
      <c r="AR54" s="29">
        <v>0</v>
      </c>
      <c r="AS54" s="13">
        <f t="shared" si="471"/>
        <v>0</v>
      </c>
      <c r="AT54" s="29">
        <v>0</v>
      </c>
      <c r="AU54" s="29">
        <v>0</v>
      </c>
      <c r="AV54" s="29">
        <v>0</v>
      </c>
      <c r="AW54" s="29">
        <v>0</v>
      </c>
      <c r="AX54" s="13">
        <f t="shared" si="472"/>
        <v>0</v>
      </c>
      <c r="AY54" s="29">
        <v>0</v>
      </c>
      <c r="AZ54" s="29">
        <v>0</v>
      </c>
      <c r="BA54" s="29">
        <v>0</v>
      </c>
      <c r="BB54" s="29">
        <v>0</v>
      </c>
      <c r="BC54" s="13">
        <f t="shared" si="473"/>
        <v>0</v>
      </c>
      <c r="BD54" s="29">
        <v>0</v>
      </c>
      <c r="BE54" s="29">
        <v>0</v>
      </c>
      <c r="BF54" s="29">
        <v>0</v>
      </c>
      <c r="BG54" s="29">
        <v>0</v>
      </c>
      <c r="BH54" s="13">
        <f t="shared" si="474"/>
        <v>0</v>
      </c>
      <c r="BI54" s="29">
        <v>0</v>
      </c>
      <c r="BJ54" s="29">
        <v>0</v>
      </c>
      <c r="BK54" s="29">
        <v>0</v>
      </c>
      <c r="BL54" s="29">
        <v>0</v>
      </c>
    </row>
    <row r="55" spans="1:69" ht="60" x14ac:dyDescent="0.25">
      <c r="A55" s="10" t="s">
        <v>182</v>
      </c>
      <c r="B55" s="42" t="s">
        <v>166</v>
      </c>
      <c r="C55" s="11" t="s">
        <v>24</v>
      </c>
      <c r="D55" s="11" t="s">
        <v>56</v>
      </c>
      <c r="E55" s="13">
        <f t="shared" si="453"/>
        <v>268.89999999999998</v>
      </c>
      <c r="F55" s="13">
        <f t="shared" si="454"/>
        <v>0</v>
      </c>
      <c r="G55" s="13">
        <f t="shared" si="455"/>
        <v>0</v>
      </c>
      <c r="H55" s="13">
        <f t="shared" si="456"/>
        <v>268.89999999999998</v>
      </c>
      <c r="I55" s="13">
        <f t="shared" si="412"/>
        <v>0</v>
      </c>
      <c r="J55" s="13">
        <f t="shared" si="457"/>
        <v>0</v>
      </c>
      <c r="K55" s="29">
        <v>0</v>
      </c>
      <c r="L55" s="29">
        <v>0</v>
      </c>
      <c r="M55" s="13">
        <v>0</v>
      </c>
      <c r="N55" s="29">
        <v>0</v>
      </c>
      <c r="O55" s="13">
        <f t="shared" si="466"/>
        <v>268.89999999999998</v>
      </c>
      <c r="P55" s="29"/>
      <c r="Q55" s="29">
        <v>0</v>
      </c>
      <c r="R55" s="36">
        <v>268.89999999999998</v>
      </c>
      <c r="S55" s="29">
        <v>0</v>
      </c>
      <c r="T55" s="13">
        <f t="shared" si="444"/>
        <v>0</v>
      </c>
      <c r="U55" s="29">
        <v>0</v>
      </c>
      <c r="V55" s="29">
        <v>0</v>
      </c>
      <c r="W55" s="29">
        <v>0</v>
      </c>
      <c r="X55" s="29">
        <v>0</v>
      </c>
      <c r="Y55" s="13">
        <f t="shared" si="467"/>
        <v>0</v>
      </c>
      <c r="Z55" s="29">
        <v>0</v>
      </c>
      <c r="AA55" s="29">
        <v>0</v>
      </c>
      <c r="AB55" s="29">
        <v>0</v>
      </c>
      <c r="AC55" s="29">
        <v>0</v>
      </c>
      <c r="AD55" s="13">
        <f t="shared" si="468"/>
        <v>0</v>
      </c>
      <c r="AE55" s="29">
        <v>0</v>
      </c>
      <c r="AF55" s="29">
        <v>0</v>
      </c>
      <c r="AG55" s="29">
        <v>0</v>
      </c>
      <c r="AH55" s="29">
        <v>0</v>
      </c>
      <c r="AI55" s="13">
        <f t="shared" si="469"/>
        <v>0</v>
      </c>
      <c r="AJ55" s="29">
        <v>0</v>
      </c>
      <c r="AK55" s="29">
        <v>0</v>
      </c>
      <c r="AL55" s="29">
        <v>0</v>
      </c>
      <c r="AM55" s="29">
        <v>0</v>
      </c>
      <c r="AN55" s="13">
        <f t="shared" si="470"/>
        <v>0</v>
      </c>
      <c r="AO55" s="29">
        <v>0</v>
      </c>
      <c r="AP55" s="29">
        <v>0</v>
      </c>
      <c r="AQ55" s="29">
        <v>0</v>
      </c>
      <c r="AR55" s="29">
        <v>0</v>
      </c>
      <c r="AS55" s="13">
        <f t="shared" si="471"/>
        <v>0</v>
      </c>
      <c r="AT55" s="29">
        <v>0</v>
      </c>
      <c r="AU55" s="29">
        <v>0</v>
      </c>
      <c r="AV55" s="29">
        <v>0</v>
      </c>
      <c r="AW55" s="29">
        <v>0</v>
      </c>
      <c r="AX55" s="13">
        <f t="shared" si="472"/>
        <v>0</v>
      </c>
      <c r="AY55" s="29">
        <v>0</v>
      </c>
      <c r="AZ55" s="29">
        <v>0</v>
      </c>
      <c r="BA55" s="29">
        <v>0</v>
      </c>
      <c r="BB55" s="29">
        <v>0</v>
      </c>
      <c r="BC55" s="13">
        <f t="shared" si="473"/>
        <v>0</v>
      </c>
      <c r="BD55" s="29">
        <v>0</v>
      </c>
      <c r="BE55" s="29">
        <v>0</v>
      </c>
      <c r="BF55" s="29">
        <v>0</v>
      </c>
      <c r="BG55" s="29">
        <v>0</v>
      </c>
      <c r="BH55" s="13">
        <f t="shared" si="474"/>
        <v>0</v>
      </c>
      <c r="BI55" s="29">
        <v>0</v>
      </c>
      <c r="BJ55" s="29">
        <v>0</v>
      </c>
      <c r="BK55" s="29">
        <v>0</v>
      </c>
      <c r="BL55" s="29">
        <v>0</v>
      </c>
    </row>
    <row r="56" spans="1:69" ht="47.25" x14ac:dyDescent="0.25">
      <c r="A56" s="10" t="s">
        <v>183</v>
      </c>
      <c r="B56" s="42" t="s">
        <v>167</v>
      </c>
      <c r="C56" s="11" t="s">
        <v>24</v>
      </c>
      <c r="D56" s="11" t="s">
        <v>56</v>
      </c>
      <c r="E56" s="13">
        <f t="shared" si="453"/>
        <v>4644.7999999999993</v>
      </c>
      <c r="F56" s="13">
        <f t="shared" si="454"/>
        <v>0</v>
      </c>
      <c r="G56" s="13">
        <f t="shared" si="455"/>
        <v>0</v>
      </c>
      <c r="H56" s="13">
        <f t="shared" si="456"/>
        <v>4644.7999999999993</v>
      </c>
      <c r="I56" s="13">
        <f t="shared" si="412"/>
        <v>0</v>
      </c>
      <c r="J56" s="13">
        <f t="shared" si="457"/>
        <v>0</v>
      </c>
      <c r="K56" s="29">
        <v>0</v>
      </c>
      <c r="L56" s="29">
        <v>0</v>
      </c>
      <c r="M56" s="13">
        <v>0</v>
      </c>
      <c r="N56" s="29">
        <v>0</v>
      </c>
      <c r="O56" s="13">
        <f t="shared" si="466"/>
        <v>4644.7999999999993</v>
      </c>
      <c r="P56" s="29"/>
      <c r="Q56" s="29">
        <v>0</v>
      </c>
      <c r="R56" s="36">
        <f>6278.4-1633.6</f>
        <v>4644.7999999999993</v>
      </c>
      <c r="S56" s="29">
        <v>0</v>
      </c>
      <c r="T56" s="13">
        <f t="shared" si="444"/>
        <v>0</v>
      </c>
      <c r="U56" s="29">
        <v>0</v>
      </c>
      <c r="V56" s="29">
        <v>0</v>
      </c>
      <c r="W56" s="29">
        <v>0</v>
      </c>
      <c r="X56" s="29">
        <v>0</v>
      </c>
      <c r="Y56" s="13">
        <f t="shared" si="467"/>
        <v>0</v>
      </c>
      <c r="Z56" s="29">
        <v>0</v>
      </c>
      <c r="AA56" s="29">
        <v>0</v>
      </c>
      <c r="AB56" s="29">
        <v>0</v>
      </c>
      <c r="AC56" s="29">
        <v>0</v>
      </c>
      <c r="AD56" s="13">
        <f t="shared" si="468"/>
        <v>0</v>
      </c>
      <c r="AE56" s="29">
        <v>0</v>
      </c>
      <c r="AF56" s="29">
        <v>0</v>
      </c>
      <c r="AG56" s="29">
        <v>0</v>
      </c>
      <c r="AH56" s="29">
        <v>0</v>
      </c>
      <c r="AI56" s="13">
        <f t="shared" si="469"/>
        <v>0</v>
      </c>
      <c r="AJ56" s="29">
        <v>0</v>
      </c>
      <c r="AK56" s="29">
        <v>0</v>
      </c>
      <c r="AL56" s="29">
        <v>0</v>
      </c>
      <c r="AM56" s="29">
        <v>0</v>
      </c>
      <c r="AN56" s="13">
        <f t="shared" si="470"/>
        <v>0</v>
      </c>
      <c r="AO56" s="29">
        <v>0</v>
      </c>
      <c r="AP56" s="29">
        <v>0</v>
      </c>
      <c r="AQ56" s="29">
        <v>0</v>
      </c>
      <c r="AR56" s="29">
        <v>0</v>
      </c>
      <c r="AS56" s="13">
        <f t="shared" si="471"/>
        <v>0</v>
      </c>
      <c r="AT56" s="29">
        <v>0</v>
      </c>
      <c r="AU56" s="29">
        <v>0</v>
      </c>
      <c r="AV56" s="29">
        <v>0</v>
      </c>
      <c r="AW56" s="29">
        <v>0</v>
      </c>
      <c r="AX56" s="13">
        <f t="shared" si="472"/>
        <v>0</v>
      </c>
      <c r="AY56" s="29">
        <v>0</v>
      </c>
      <c r="AZ56" s="29">
        <v>0</v>
      </c>
      <c r="BA56" s="29">
        <v>0</v>
      </c>
      <c r="BB56" s="29">
        <v>0</v>
      </c>
      <c r="BC56" s="13">
        <f t="shared" si="473"/>
        <v>0</v>
      </c>
      <c r="BD56" s="29">
        <v>0</v>
      </c>
      <c r="BE56" s="29">
        <v>0</v>
      </c>
      <c r="BF56" s="29">
        <v>0</v>
      </c>
      <c r="BG56" s="29">
        <v>0</v>
      </c>
      <c r="BH56" s="13">
        <f t="shared" si="474"/>
        <v>0</v>
      </c>
      <c r="BI56" s="29">
        <v>0</v>
      </c>
      <c r="BJ56" s="29">
        <v>0</v>
      </c>
      <c r="BK56" s="29">
        <v>0</v>
      </c>
      <c r="BL56" s="29">
        <v>0</v>
      </c>
    </row>
    <row r="57" spans="1:69" ht="47.25" x14ac:dyDescent="0.25">
      <c r="A57" s="10" t="s">
        <v>184</v>
      </c>
      <c r="B57" s="42" t="s">
        <v>168</v>
      </c>
      <c r="C57" s="11" t="s">
        <v>24</v>
      </c>
      <c r="D57" s="11" t="s">
        <v>56</v>
      </c>
      <c r="E57" s="13">
        <f t="shared" si="453"/>
        <v>1341.8</v>
      </c>
      <c r="F57" s="13">
        <f t="shared" si="454"/>
        <v>0</v>
      </c>
      <c r="G57" s="13">
        <f t="shared" si="455"/>
        <v>0</v>
      </c>
      <c r="H57" s="13">
        <f t="shared" si="456"/>
        <v>1341.8</v>
      </c>
      <c r="I57" s="13">
        <f t="shared" si="412"/>
        <v>0</v>
      </c>
      <c r="J57" s="13">
        <f t="shared" si="457"/>
        <v>0</v>
      </c>
      <c r="K57" s="29">
        <v>0</v>
      </c>
      <c r="L57" s="29">
        <v>0</v>
      </c>
      <c r="M57" s="13">
        <v>0</v>
      </c>
      <c r="N57" s="29">
        <v>0</v>
      </c>
      <c r="O57" s="13">
        <f t="shared" si="466"/>
        <v>1341.8</v>
      </c>
      <c r="P57" s="29"/>
      <c r="Q57" s="29">
        <v>0</v>
      </c>
      <c r="R57" s="36">
        <f>2885.1-1543.3</f>
        <v>1341.8</v>
      </c>
      <c r="S57" s="29">
        <v>0</v>
      </c>
      <c r="T57" s="13">
        <f t="shared" si="444"/>
        <v>0</v>
      </c>
      <c r="U57" s="29">
        <v>0</v>
      </c>
      <c r="V57" s="29">
        <v>0</v>
      </c>
      <c r="W57" s="29">
        <v>0</v>
      </c>
      <c r="X57" s="29">
        <v>0</v>
      </c>
      <c r="Y57" s="13">
        <f t="shared" si="467"/>
        <v>0</v>
      </c>
      <c r="Z57" s="29">
        <v>0</v>
      </c>
      <c r="AA57" s="29">
        <v>0</v>
      </c>
      <c r="AB57" s="29">
        <v>0</v>
      </c>
      <c r="AC57" s="29">
        <v>0</v>
      </c>
      <c r="AD57" s="13">
        <f t="shared" si="468"/>
        <v>0</v>
      </c>
      <c r="AE57" s="29">
        <v>0</v>
      </c>
      <c r="AF57" s="29">
        <v>0</v>
      </c>
      <c r="AG57" s="29">
        <v>0</v>
      </c>
      <c r="AH57" s="29">
        <v>0</v>
      </c>
      <c r="AI57" s="13">
        <f t="shared" si="469"/>
        <v>0</v>
      </c>
      <c r="AJ57" s="29">
        <v>0</v>
      </c>
      <c r="AK57" s="29">
        <v>0</v>
      </c>
      <c r="AL57" s="29">
        <v>0</v>
      </c>
      <c r="AM57" s="29">
        <v>0</v>
      </c>
      <c r="AN57" s="13">
        <f t="shared" si="470"/>
        <v>0</v>
      </c>
      <c r="AO57" s="29">
        <v>0</v>
      </c>
      <c r="AP57" s="29">
        <v>0</v>
      </c>
      <c r="AQ57" s="29">
        <v>0</v>
      </c>
      <c r="AR57" s="29">
        <v>0</v>
      </c>
      <c r="AS57" s="13">
        <f t="shared" si="471"/>
        <v>0</v>
      </c>
      <c r="AT57" s="29">
        <v>0</v>
      </c>
      <c r="AU57" s="29">
        <v>0</v>
      </c>
      <c r="AV57" s="29">
        <v>0</v>
      </c>
      <c r="AW57" s="29">
        <v>0</v>
      </c>
      <c r="AX57" s="13">
        <f t="shared" si="472"/>
        <v>0</v>
      </c>
      <c r="AY57" s="29">
        <v>0</v>
      </c>
      <c r="AZ57" s="29">
        <v>0</v>
      </c>
      <c r="BA57" s="29">
        <v>0</v>
      </c>
      <c r="BB57" s="29">
        <v>0</v>
      </c>
      <c r="BC57" s="13">
        <f t="shared" si="473"/>
        <v>0</v>
      </c>
      <c r="BD57" s="29">
        <v>0</v>
      </c>
      <c r="BE57" s="29">
        <v>0</v>
      </c>
      <c r="BF57" s="29">
        <v>0</v>
      </c>
      <c r="BG57" s="29">
        <v>0</v>
      </c>
      <c r="BH57" s="13">
        <f t="shared" si="474"/>
        <v>0</v>
      </c>
      <c r="BI57" s="29">
        <v>0</v>
      </c>
      <c r="BJ57" s="29">
        <v>0</v>
      </c>
      <c r="BK57" s="29">
        <v>0</v>
      </c>
      <c r="BL57" s="29">
        <v>0</v>
      </c>
    </row>
    <row r="58" spans="1:69" ht="75" x14ac:dyDescent="0.25">
      <c r="A58" s="10" t="s">
        <v>185</v>
      </c>
      <c r="B58" s="42" t="s">
        <v>169</v>
      </c>
      <c r="C58" s="11" t="s">
        <v>24</v>
      </c>
      <c r="D58" s="11" t="s">
        <v>56</v>
      </c>
      <c r="E58" s="13">
        <f t="shared" ref="E58:E67" si="475">J58+O58+T58+Y58+AD58+AI58+AN58+AS58+AX58</f>
        <v>58.2</v>
      </c>
      <c r="F58" s="13">
        <f t="shared" ref="F58:F67" si="476">K58+P58+U58+Z58+AE58+AJ58+AO58+AT58+AY58</f>
        <v>0</v>
      </c>
      <c r="G58" s="13">
        <f t="shared" ref="G58:G67" si="477">L58+Q58+V58+AA58+AF58+AK58+AP58+AU58+AZ58</f>
        <v>0</v>
      </c>
      <c r="H58" s="13">
        <f t="shared" ref="H58:H65" si="478">M58+R58+W58+AB58+AG58+AL58+AQ58+AV58+BA58</f>
        <v>58.2</v>
      </c>
      <c r="I58" s="13">
        <f t="shared" si="412"/>
        <v>0</v>
      </c>
      <c r="J58" s="13">
        <f t="shared" ref="J58:J66" si="479">M58</f>
        <v>0</v>
      </c>
      <c r="K58" s="29">
        <v>0</v>
      </c>
      <c r="L58" s="29">
        <v>0</v>
      </c>
      <c r="M58" s="13">
        <v>0</v>
      </c>
      <c r="N58" s="29">
        <v>0</v>
      </c>
      <c r="O58" s="13">
        <f t="shared" ref="O58:O109" si="480">R58</f>
        <v>58.2</v>
      </c>
      <c r="P58" s="29"/>
      <c r="Q58" s="29">
        <v>0</v>
      </c>
      <c r="R58" s="36">
        <v>58.2</v>
      </c>
      <c r="S58" s="29">
        <v>0</v>
      </c>
      <c r="T58" s="13">
        <f t="shared" si="444"/>
        <v>0</v>
      </c>
      <c r="U58" s="29">
        <v>0</v>
      </c>
      <c r="V58" s="29">
        <v>0</v>
      </c>
      <c r="W58" s="29">
        <v>0</v>
      </c>
      <c r="X58" s="29">
        <v>0</v>
      </c>
      <c r="Y58" s="13">
        <f t="shared" si="467"/>
        <v>0</v>
      </c>
      <c r="Z58" s="29">
        <v>0</v>
      </c>
      <c r="AA58" s="29">
        <v>0</v>
      </c>
      <c r="AB58" s="29">
        <v>0</v>
      </c>
      <c r="AC58" s="29">
        <v>0</v>
      </c>
      <c r="AD58" s="13">
        <f t="shared" si="468"/>
        <v>0</v>
      </c>
      <c r="AE58" s="29">
        <v>0</v>
      </c>
      <c r="AF58" s="29">
        <v>0</v>
      </c>
      <c r="AG58" s="29">
        <v>0</v>
      </c>
      <c r="AH58" s="29">
        <v>0</v>
      </c>
      <c r="AI58" s="13">
        <f t="shared" si="469"/>
        <v>0</v>
      </c>
      <c r="AJ58" s="29">
        <v>0</v>
      </c>
      <c r="AK58" s="29">
        <v>0</v>
      </c>
      <c r="AL58" s="29">
        <v>0</v>
      </c>
      <c r="AM58" s="29">
        <v>0</v>
      </c>
      <c r="AN58" s="13">
        <f t="shared" si="470"/>
        <v>0</v>
      </c>
      <c r="AO58" s="29">
        <v>0</v>
      </c>
      <c r="AP58" s="29">
        <v>0</v>
      </c>
      <c r="AQ58" s="29">
        <v>0</v>
      </c>
      <c r="AR58" s="29">
        <v>0</v>
      </c>
      <c r="AS58" s="13">
        <f t="shared" si="471"/>
        <v>0</v>
      </c>
      <c r="AT58" s="29">
        <v>0</v>
      </c>
      <c r="AU58" s="29">
        <v>0</v>
      </c>
      <c r="AV58" s="29">
        <v>0</v>
      </c>
      <c r="AW58" s="29">
        <v>0</v>
      </c>
      <c r="AX58" s="13">
        <f t="shared" si="472"/>
        <v>0</v>
      </c>
      <c r="AY58" s="29">
        <v>0</v>
      </c>
      <c r="AZ58" s="29">
        <v>0</v>
      </c>
      <c r="BA58" s="29">
        <v>0</v>
      </c>
      <c r="BB58" s="29">
        <v>0</v>
      </c>
      <c r="BC58" s="13">
        <f t="shared" si="473"/>
        <v>0</v>
      </c>
      <c r="BD58" s="29">
        <v>0</v>
      </c>
      <c r="BE58" s="29">
        <v>0</v>
      </c>
      <c r="BF58" s="29">
        <v>0</v>
      </c>
      <c r="BG58" s="29">
        <v>0</v>
      </c>
      <c r="BH58" s="13">
        <f t="shared" si="474"/>
        <v>0</v>
      </c>
      <c r="BI58" s="29">
        <v>0</v>
      </c>
      <c r="BJ58" s="29">
        <v>0</v>
      </c>
      <c r="BK58" s="29">
        <v>0</v>
      </c>
      <c r="BL58" s="29">
        <v>0</v>
      </c>
      <c r="BN58" s="1" t="s">
        <v>199</v>
      </c>
      <c r="BQ58" s="1" t="s">
        <v>200</v>
      </c>
    </row>
    <row r="59" spans="1:69" ht="47.25" x14ac:dyDescent="0.25">
      <c r="A59" s="10" t="s">
        <v>186</v>
      </c>
      <c r="B59" s="42" t="s">
        <v>170</v>
      </c>
      <c r="C59" s="11" t="s">
        <v>24</v>
      </c>
      <c r="D59" s="11" t="s">
        <v>56</v>
      </c>
      <c r="E59" s="13">
        <f t="shared" si="475"/>
        <v>5622.1</v>
      </c>
      <c r="F59" s="13">
        <f t="shared" si="476"/>
        <v>0</v>
      </c>
      <c r="G59" s="13">
        <f t="shared" si="477"/>
        <v>0</v>
      </c>
      <c r="H59" s="13">
        <f t="shared" si="478"/>
        <v>5622.1</v>
      </c>
      <c r="I59" s="13">
        <f t="shared" si="412"/>
        <v>0</v>
      </c>
      <c r="J59" s="13">
        <f t="shared" si="479"/>
        <v>0</v>
      </c>
      <c r="K59" s="29">
        <v>0</v>
      </c>
      <c r="L59" s="29">
        <v>0</v>
      </c>
      <c r="M59" s="13">
        <v>0</v>
      </c>
      <c r="N59" s="29">
        <v>0</v>
      </c>
      <c r="O59" s="13">
        <f t="shared" si="480"/>
        <v>5622.1</v>
      </c>
      <c r="P59" s="29"/>
      <c r="Q59" s="29">
        <v>0</v>
      </c>
      <c r="R59" s="36">
        <f>9035-3412.9</f>
        <v>5622.1</v>
      </c>
      <c r="S59" s="29">
        <v>0</v>
      </c>
      <c r="T59" s="13">
        <f t="shared" si="444"/>
        <v>0</v>
      </c>
      <c r="U59" s="29">
        <v>0</v>
      </c>
      <c r="V59" s="29">
        <v>0</v>
      </c>
      <c r="W59" s="29">
        <v>0</v>
      </c>
      <c r="X59" s="29">
        <v>0</v>
      </c>
      <c r="Y59" s="13">
        <f t="shared" si="467"/>
        <v>0</v>
      </c>
      <c r="Z59" s="29">
        <v>0</v>
      </c>
      <c r="AA59" s="29">
        <v>0</v>
      </c>
      <c r="AB59" s="29">
        <v>0</v>
      </c>
      <c r="AC59" s="29">
        <v>0</v>
      </c>
      <c r="AD59" s="13">
        <f t="shared" si="468"/>
        <v>0</v>
      </c>
      <c r="AE59" s="29">
        <v>0</v>
      </c>
      <c r="AF59" s="29">
        <v>0</v>
      </c>
      <c r="AG59" s="29">
        <v>0</v>
      </c>
      <c r="AH59" s="29">
        <v>0</v>
      </c>
      <c r="AI59" s="13">
        <f t="shared" si="469"/>
        <v>0</v>
      </c>
      <c r="AJ59" s="29">
        <v>0</v>
      </c>
      <c r="AK59" s="29">
        <v>0</v>
      </c>
      <c r="AL59" s="29">
        <v>0</v>
      </c>
      <c r="AM59" s="29">
        <v>0</v>
      </c>
      <c r="AN59" s="13">
        <f t="shared" si="470"/>
        <v>0</v>
      </c>
      <c r="AO59" s="29">
        <v>0</v>
      </c>
      <c r="AP59" s="29">
        <v>0</v>
      </c>
      <c r="AQ59" s="29">
        <v>0</v>
      </c>
      <c r="AR59" s="29">
        <v>0</v>
      </c>
      <c r="AS59" s="13">
        <f t="shared" si="471"/>
        <v>0</v>
      </c>
      <c r="AT59" s="29">
        <v>0</v>
      </c>
      <c r="AU59" s="29">
        <v>0</v>
      </c>
      <c r="AV59" s="29">
        <v>0</v>
      </c>
      <c r="AW59" s="29">
        <v>0</v>
      </c>
      <c r="AX59" s="13">
        <f t="shared" si="472"/>
        <v>0</v>
      </c>
      <c r="AY59" s="29">
        <v>0</v>
      </c>
      <c r="AZ59" s="29">
        <v>0</v>
      </c>
      <c r="BA59" s="29">
        <v>0</v>
      </c>
      <c r="BB59" s="29">
        <v>0</v>
      </c>
      <c r="BC59" s="13">
        <f t="shared" si="473"/>
        <v>0</v>
      </c>
      <c r="BD59" s="29">
        <v>0</v>
      </c>
      <c r="BE59" s="29">
        <v>0</v>
      </c>
      <c r="BF59" s="29">
        <v>0</v>
      </c>
      <c r="BG59" s="29">
        <v>0</v>
      </c>
      <c r="BH59" s="13">
        <f t="shared" si="474"/>
        <v>0</v>
      </c>
      <c r="BI59" s="29">
        <v>0</v>
      </c>
      <c r="BJ59" s="29">
        <v>0</v>
      </c>
      <c r="BK59" s="29">
        <v>0</v>
      </c>
      <c r="BL59" s="29">
        <v>0</v>
      </c>
    </row>
    <row r="60" spans="1:69" ht="47.25" x14ac:dyDescent="0.25">
      <c r="A60" s="10" t="s">
        <v>187</v>
      </c>
      <c r="B60" s="42" t="s">
        <v>171</v>
      </c>
      <c r="C60" s="11" t="s">
        <v>24</v>
      </c>
      <c r="D60" s="11" t="s">
        <v>56</v>
      </c>
      <c r="E60" s="13">
        <f t="shared" si="475"/>
        <v>5857.3</v>
      </c>
      <c r="F60" s="13">
        <f t="shared" si="476"/>
        <v>0</v>
      </c>
      <c r="G60" s="13">
        <f t="shared" si="477"/>
        <v>0</v>
      </c>
      <c r="H60" s="13">
        <f t="shared" si="478"/>
        <v>5857.3</v>
      </c>
      <c r="I60" s="13">
        <f t="shared" si="412"/>
        <v>0</v>
      </c>
      <c r="J60" s="13">
        <f t="shared" si="479"/>
        <v>0</v>
      </c>
      <c r="K60" s="29">
        <v>0</v>
      </c>
      <c r="L60" s="29">
        <v>0</v>
      </c>
      <c r="M60" s="13">
        <v>0</v>
      </c>
      <c r="N60" s="29">
        <v>0</v>
      </c>
      <c r="O60" s="13">
        <f t="shared" si="480"/>
        <v>5857.3</v>
      </c>
      <c r="P60" s="29"/>
      <c r="Q60" s="29">
        <v>0</v>
      </c>
      <c r="R60" s="36">
        <f>4577+1280.3</f>
        <v>5857.3</v>
      </c>
      <c r="S60" s="29">
        <v>0</v>
      </c>
      <c r="T60" s="13">
        <f t="shared" si="444"/>
        <v>0</v>
      </c>
      <c r="U60" s="29">
        <v>0</v>
      </c>
      <c r="V60" s="29">
        <v>0</v>
      </c>
      <c r="W60" s="29">
        <v>0</v>
      </c>
      <c r="X60" s="29">
        <v>0</v>
      </c>
      <c r="Y60" s="13">
        <f t="shared" si="467"/>
        <v>0</v>
      </c>
      <c r="Z60" s="29">
        <v>0</v>
      </c>
      <c r="AA60" s="29">
        <v>0</v>
      </c>
      <c r="AB60" s="29">
        <v>0</v>
      </c>
      <c r="AC60" s="29">
        <v>0</v>
      </c>
      <c r="AD60" s="13">
        <f t="shared" si="468"/>
        <v>0</v>
      </c>
      <c r="AE60" s="29">
        <v>0</v>
      </c>
      <c r="AF60" s="29">
        <v>0</v>
      </c>
      <c r="AG60" s="29">
        <v>0</v>
      </c>
      <c r="AH60" s="29">
        <v>0</v>
      </c>
      <c r="AI60" s="13">
        <f t="shared" si="469"/>
        <v>0</v>
      </c>
      <c r="AJ60" s="29">
        <v>0</v>
      </c>
      <c r="AK60" s="29">
        <v>0</v>
      </c>
      <c r="AL60" s="29">
        <v>0</v>
      </c>
      <c r="AM60" s="29">
        <v>0</v>
      </c>
      <c r="AN60" s="13">
        <f t="shared" si="470"/>
        <v>0</v>
      </c>
      <c r="AO60" s="29">
        <v>0</v>
      </c>
      <c r="AP60" s="29">
        <v>0</v>
      </c>
      <c r="AQ60" s="29">
        <v>0</v>
      </c>
      <c r="AR60" s="29">
        <v>0</v>
      </c>
      <c r="AS60" s="13">
        <f t="shared" si="471"/>
        <v>0</v>
      </c>
      <c r="AT60" s="29">
        <v>0</v>
      </c>
      <c r="AU60" s="29">
        <v>0</v>
      </c>
      <c r="AV60" s="29">
        <v>0</v>
      </c>
      <c r="AW60" s="29">
        <v>0</v>
      </c>
      <c r="AX60" s="13">
        <f t="shared" si="472"/>
        <v>0</v>
      </c>
      <c r="AY60" s="29">
        <v>0</v>
      </c>
      <c r="AZ60" s="29">
        <v>0</v>
      </c>
      <c r="BA60" s="29">
        <v>0</v>
      </c>
      <c r="BB60" s="29">
        <v>0</v>
      </c>
      <c r="BC60" s="13">
        <f t="shared" si="473"/>
        <v>0</v>
      </c>
      <c r="BD60" s="29">
        <v>0</v>
      </c>
      <c r="BE60" s="29">
        <v>0</v>
      </c>
      <c r="BF60" s="29">
        <v>0</v>
      </c>
      <c r="BG60" s="29">
        <v>0</v>
      </c>
      <c r="BH60" s="13">
        <f t="shared" si="474"/>
        <v>0</v>
      </c>
      <c r="BI60" s="29">
        <v>0</v>
      </c>
      <c r="BJ60" s="29">
        <v>0</v>
      </c>
      <c r="BK60" s="29">
        <v>0</v>
      </c>
      <c r="BL60" s="29">
        <v>0</v>
      </c>
    </row>
    <row r="61" spans="1:69" ht="47.25" x14ac:dyDescent="0.25">
      <c r="A61" s="10" t="s">
        <v>188</v>
      </c>
      <c r="B61" s="42" t="s">
        <v>172</v>
      </c>
      <c r="C61" s="11" t="s">
        <v>24</v>
      </c>
      <c r="D61" s="11" t="s">
        <v>56</v>
      </c>
      <c r="E61" s="13">
        <f t="shared" si="475"/>
        <v>5666.3</v>
      </c>
      <c r="F61" s="13">
        <f t="shared" si="476"/>
        <v>0</v>
      </c>
      <c r="G61" s="13">
        <f t="shared" si="477"/>
        <v>0</v>
      </c>
      <c r="H61" s="13">
        <f t="shared" si="478"/>
        <v>5666.3</v>
      </c>
      <c r="I61" s="13">
        <f t="shared" si="412"/>
        <v>0</v>
      </c>
      <c r="J61" s="13">
        <f t="shared" si="479"/>
        <v>0</v>
      </c>
      <c r="K61" s="29">
        <v>0</v>
      </c>
      <c r="L61" s="29">
        <v>0</v>
      </c>
      <c r="M61" s="13">
        <v>0</v>
      </c>
      <c r="N61" s="29">
        <v>0</v>
      </c>
      <c r="O61" s="13">
        <f t="shared" si="480"/>
        <v>5666.3</v>
      </c>
      <c r="P61" s="29"/>
      <c r="Q61" s="29">
        <v>0</v>
      </c>
      <c r="R61" s="36">
        <f>6509.3-843</f>
        <v>5666.3</v>
      </c>
      <c r="S61" s="29">
        <v>0</v>
      </c>
      <c r="T61" s="13">
        <f t="shared" si="444"/>
        <v>0</v>
      </c>
      <c r="U61" s="29">
        <v>0</v>
      </c>
      <c r="V61" s="29">
        <v>0</v>
      </c>
      <c r="W61" s="29">
        <v>0</v>
      </c>
      <c r="X61" s="29">
        <v>0</v>
      </c>
      <c r="Y61" s="13">
        <f t="shared" si="467"/>
        <v>0</v>
      </c>
      <c r="Z61" s="29">
        <v>0</v>
      </c>
      <c r="AA61" s="29">
        <v>0</v>
      </c>
      <c r="AB61" s="29">
        <v>0</v>
      </c>
      <c r="AC61" s="29">
        <v>0</v>
      </c>
      <c r="AD61" s="13">
        <f t="shared" si="468"/>
        <v>0</v>
      </c>
      <c r="AE61" s="29">
        <v>0</v>
      </c>
      <c r="AF61" s="29">
        <v>0</v>
      </c>
      <c r="AG61" s="29">
        <v>0</v>
      </c>
      <c r="AH61" s="29">
        <v>0</v>
      </c>
      <c r="AI61" s="13">
        <f t="shared" si="469"/>
        <v>0</v>
      </c>
      <c r="AJ61" s="29">
        <v>0</v>
      </c>
      <c r="AK61" s="29">
        <v>0</v>
      </c>
      <c r="AL61" s="29">
        <v>0</v>
      </c>
      <c r="AM61" s="29">
        <v>0</v>
      </c>
      <c r="AN61" s="13">
        <f t="shared" si="470"/>
        <v>0</v>
      </c>
      <c r="AO61" s="29">
        <v>0</v>
      </c>
      <c r="AP61" s="29">
        <v>0</v>
      </c>
      <c r="AQ61" s="29">
        <v>0</v>
      </c>
      <c r="AR61" s="29">
        <v>0</v>
      </c>
      <c r="AS61" s="13">
        <f t="shared" si="471"/>
        <v>0</v>
      </c>
      <c r="AT61" s="29">
        <v>0</v>
      </c>
      <c r="AU61" s="29">
        <v>0</v>
      </c>
      <c r="AV61" s="29">
        <v>0</v>
      </c>
      <c r="AW61" s="29">
        <v>0</v>
      </c>
      <c r="AX61" s="13">
        <f t="shared" si="472"/>
        <v>0</v>
      </c>
      <c r="AY61" s="29">
        <v>0</v>
      </c>
      <c r="AZ61" s="29">
        <v>0</v>
      </c>
      <c r="BA61" s="29">
        <v>0</v>
      </c>
      <c r="BB61" s="29">
        <v>0</v>
      </c>
      <c r="BC61" s="13">
        <f t="shared" si="473"/>
        <v>0</v>
      </c>
      <c r="BD61" s="29">
        <v>0</v>
      </c>
      <c r="BE61" s="29">
        <v>0</v>
      </c>
      <c r="BF61" s="29">
        <v>0</v>
      </c>
      <c r="BG61" s="29">
        <v>0</v>
      </c>
      <c r="BH61" s="13">
        <f t="shared" si="474"/>
        <v>0</v>
      </c>
      <c r="BI61" s="29">
        <v>0</v>
      </c>
      <c r="BJ61" s="29">
        <v>0</v>
      </c>
      <c r="BK61" s="29">
        <v>0</v>
      </c>
      <c r="BL61" s="29">
        <v>0</v>
      </c>
    </row>
    <row r="62" spans="1:69" ht="75" x14ac:dyDescent="0.25">
      <c r="A62" s="10" t="s">
        <v>189</v>
      </c>
      <c r="B62" s="43" t="s">
        <v>173</v>
      </c>
      <c r="C62" s="11" t="s">
        <v>24</v>
      </c>
      <c r="D62" s="11" t="s">
        <v>56</v>
      </c>
      <c r="E62" s="13">
        <f t="shared" si="475"/>
        <v>435.9</v>
      </c>
      <c r="F62" s="13">
        <f t="shared" si="476"/>
        <v>0</v>
      </c>
      <c r="G62" s="13">
        <f t="shared" si="477"/>
        <v>0</v>
      </c>
      <c r="H62" s="13">
        <f t="shared" si="478"/>
        <v>435.9</v>
      </c>
      <c r="I62" s="13">
        <f t="shared" si="412"/>
        <v>0</v>
      </c>
      <c r="J62" s="13">
        <f t="shared" si="479"/>
        <v>0</v>
      </c>
      <c r="K62" s="29">
        <v>0</v>
      </c>
      <c r="L62" s="29">
        <v>0</v>
      </c>
      <c r="M62" s="13">
        <v>0</v>
      </c>
      <c r="N62" s="29">
        <v>0</v>
      </c>
      <c r="O62" s="13">
        <f t="shared" si="480"/>
        <v>435.9</v>
      </c>
      <c r="P62" s="29">
        <v>0</v>
      </c>
      <c r="Q62" s="29">
        <v>0</v>
      </c>
      <c r="R62" s="36">
        <v>435.9</v>
      </c>
      <c r="S62" s="29">
        <v>0</v>
      </c>
      <c r="T62" s="13">
        <f t="shared" si="444"/>
        <v>0</v>
      </c>
      <c r="U62" s="29">
        <v>0</v>
      </c>
      <c r="V62" s="29">
        <v>0</v>
      </c>
      <c r="W62" s="29">
        <v>0</v>
      </c>
      <c r="X62" s="29">
        <v>0</v>
      </c>
      <c r="Y62" s="13">
        <f t="shared" si="467"/>
        <v>0</v>
      </c>
      <c r="Z62" s="29">
        <v>0</v>
      </c>
      <c r="AA62" s="29">
        <v>0</v>
      </c>
      <c r="AB62" s="29">
        <v>0</v>
      </c>
      <c r="AC62" s="29">
        <v>0</v>
      </c>
      <c r="AD62" s="13">
        <f t="shared" si="468"/>
        <v>0</v>
      </c>
      <c r="AE62" s="29">
        <v>0</v>
      </c>
      <c r="AF62" s="29">
        <v>0</v>
      </c>
      <c r="AG62" s="29">
        <v>0</v>
      </c>
      <c r="AH62" s="29">
        <v>0</v>
      </c>
      <c r="AI62" s="13">
        <f t="shared" si="469"/>
        <v>0</v>
      </c>
      <c r="AJ62" s="29">
        <v>0</v>
      </c>
      <c r="AK62" s="29">
        <v>0</v>
      </c>
      <c r="AL62" s="29">
        <v>0</v>
      </c>
      <c r="AM62" s="29">
        <v>0</v>
      </c>
      <c r="AN62" s="13">
        <f t="shared" si="470"/>
        <v>0</v>
      </c>
      <c r="AO62" s="29">
        <v>0</v>
      </c>
      <c r="AP62" s="29">
        <v>0</v>
      </c>
      <c r="AQ62" s="29">
        <v>0</v>
      </c>
      <c r="AR62" s="29">
        <v>0</v>
      </c>
      <c r="AS62" s="13">
        <f t="shared" si="471"/>
        <v>0</v>
      </c>
      <c r="AT62" s="29">
        <v>0</v>
      </c>
      <c r="AU62" s="29">
        <v>0</v>
      </c>
      <c r="AV62" s="29">
        <v>0</v>
      </c>
      <c r="AW62" s="29">
        <v>0</v>
      </c>
      <c r="AX62" s="13">
        <f t="shared" si="472"/>
        <v>0</v>
      </c>
      <c r="AY62" s="29">
        <v>0</v>
      </c>
      <c r="AZ62" s="29">
        <v>0</v>
      </c>
      <c r="BA62" s="29">
        <v>0</v>
      </c>
      <c r="BB62" s="29">
        <v>0</v>
      </c>
      <c r="BC62" s="13">
        <f t="shared" si="473"/>
        <v>0</v>
      </c>
      <c r="BD62" s="29">
        <v>0</v>
      </c>
      <c r="BE62" s="29">
        <v>0</v>
      </c>
      <c r="BF62" s="29">
        <v>0</v>
      </c>
      <c r="BG62" s="29">
        <v>0</v>
      </c>
      <c r="BH62" s="13">
        <f t="shared" si="474"/>
        <v>0</v>
      </c>
      <c r="BI62" s="29">
        <v>0</v>
      </c>
      <c r="BJ62" s="29">
        <v>0</v>
      </c>
      <c r="BK62" s="29">
        <v>0</v>
      </c>
      <c r="BL62" s="29">
        <v>0</v>
      </c>
    </row>
    <row r="63" spans="1:69" ht="60" x14ac:dyDescent="0.25">
      <c r="A63" s="10" t="s">
        <v>190</v>
      </c>
      <c r="B63" s="42" t="s">
        <v>174</v>
      </c>
      <c r="C63" s="11" t="s">
        <v>24</v>
      </c>
      <c r="D63" s="11" t="s">
        <v>56</v>
      </c>
      <c r="E63" s="13">
        <f t="shared" si="475"/>
        <v>243.3</v>
      </c>
      <c r="F63" s="13">
        <f t="shared" si="476"/>
        <v>0</v>
      </c>
      <c r="G63" s="13">
        <f t="shared" si="477"/>
        <v>0</v>
      </c>
      <c r="H63" s="13">
        <f t="shared" si="478"/>
        <v>243.3</v>
      </c>
      <c r="I63" s="13">
        <f t="shared" si="412"/>
        <v>0</v>
      </c>
      <c r="J63" s="13">
        <f t="shared" si="479"/>
        <v>0</v>
      </c>
      <c r="K63" s="29">
        <v>0</v>
      </c>
      <c r="L63" s="29">
        <v>0</v>
      </c>
      <c r="M63" s="13">
        <v>0</v>
      </c>
      <c r="N63" s="29">
        <v>0</v>
      </c>
      <c r="O63" s="13">
        <f t="shared" si="480"/>
        <v>243.3</v>
      </c>
      <c r="P63" s="29">
        <v>0</v>
      </c>
      <c r="Q63" s="29">
        <v>0</v>
      </c>
      <c r="R63" s="36">
        <v>243.3</v>
      </c>
      <c r="S63" s="29">
        <v>0</v>
      </c>
      <c r="T63" s="13">
        <f t="shared" si="444"/>
        <v>0</v>
      </c>
      <c r="U63" s="29">
        <v>0</v>
      </c>
      <c r="V63" s="29">
        <v>0</v>
      </c>
      <c r="W63" s="29">
        <v>0</v>
      </c>
      <c r="X63" s="29">
        <v>0</v>
      </c>
      <c r="Y63" s="13">
        <f t="shared" si="467"/>
        <v>0</v>
      </c>
      <c r="Z63" s="29">
        <v>0</v>
      </c>
      <c r="AA63" s="29">
        <v>0</v>
      </c>
      <c r="AB63" s="29">
        <v>0</v>
      </c>
      <c r="AC63" s="29">
        <v>0</v>
      </c>
      <c r="AD63" s="13">
        <f t="shared" si="468"/>
        <v>0</v>
      </c>
      <c r="AE63" s="29">
        <v>0</v>
      </c>
      <c r="AF63" s="29">
        <v>0</v>
      </c>
      <c r="AG63" s="29">
        <v>0</v>
      </c>
      <c r="AH63" s="29">
        <v>0</v>
      </c>
      <c r="AI63" s="13">
        <f t="shared" si="469"/>
        <v>0</v>
      </c>
      <c r="AJ63" s="29">
        <v>0</v>
      </c>
      <c r="AK63" s="29">
        <v>0</v>
      </c>
      <c r="AL63" s="29">
        <v>0</v>
      </c>
      <c r="AM63" s="29">
        <v>0</v>
      </c>
      <c r="AN63" s="13">
        <f t="shared" si="470"/>
        <v>0</v>
      </c>
      <c r="AO63" s="29">
        <v>0</v>
      </c>
      <c r="AP63" s="29">
        <v>0</v>
      </c>
      <c r="AQ63" s="29">
        <v>0</v>
      </c>
      <c r="AR63" s="29">
        <v>0</v>
      </c>
      <c r="AS63" s="13">
        <f t="shared" si="471"/>
        <v>0</v>
      </c>
      <c r="AT63" s="29">
        <v>0</v>
      </c>
      <c r="AU63" s="29">
        <v>0</v>
      </c>
      <c r="AV63" s="29">
        <v>0</v>
      </c>
      <c r="AW63" s="29">
        <v>0</v>
      </c>
      <c r="AX63" s="13">
        <f t="shared" si="472"/>
        <v>0</v>
      </c>
      <c r="AY63" s="29">
        <v>0</v>
      </c>
      <c r="AZ63" s="29">
        <v>0</v>
      </c>
      <c r="BA63" s="29">
        <v>0</v>
      </c>
      <c r="BB63" s="29">
        <v>0</v>
      </c>
      <c r="BC63" s="13">
        <f t="shared" si="473"/>
        <v>0</v>
      </c>
      <c r="BD63" s="29">
        <v>0</v>
      </c>
      <c r="BE63" s="29">
        <v>0</v>
      </c>
      <c r="BF63" s="29">
        <v>0</v>
      </c>
      <c r="BG63" s="29">
        <v>0</v>
      </c>
      <c r="BH63" s="13">
        <f t="shared" si="474"/>
        <v>0</v>
      </c>
      <c r="BI63" s="29">
        <v>0</v>
      </c>
      <c r="BJ63" s="29">
        <v>0</v>
      </c>
      <c r="BK63" s="29">
        <v>0</v>
      </c>
      <c r="BL63" s="29">
        <v>0</v>
      </c>
    </row>
    <row r="64" spans="1:69" ht="60" x14ac:dyDescent="0.25">
      <c r="A64" s="10" t="s">
        <v>191</v>
      </c>
      <c r="B64" s="42" t="s">
        <v>175</v>
      </c>
      <c r="C64" s="11" t="s">
        <v>24</v>
      </c>
      <c r="D64" s="11" t="s">
        <v>56</v>
      </c>
      <c r="E64" s="13">
        <f t="shared" si="475"/>
        <v>238.7</v>
      </c>
      <c r="F64" s="13">
        <f t="shared" si="476"/>
        <v>0</v>
      </c>
      <c r="G64" s="13">
        <f t="shared" si="477"/>
        <v>0</v>
      </c>
      <c r="H64" s="13">
        <f t="shared" si="478"/>
        <v>238.7</v>
      </c>
      <c r="I64" s="13">
        <f t="shared" si="412"/>
        <v>0</v>
      </c>
      <c r="J64" s="13">
        <f t="shared" si="479"/>
        <v>0</v>
      </c>
      <c r="K64" s="29">
        <v>0</v>
      </c>
      <c r="L64" s="29">
        <v>0</v>
      </c>
      <c r="M64" s="13">
        <v>0</v>
      </c>
      <c r="N64" s="29">
        <v>0</v>
      </c>
      <c r="O64" s="13">
        <f t="shared" si="480"/>
        <v>238.7</v>
      </c>
      <c r="P64" s="29">
        <v>0</v>
      </c>
      <c r="Q64" s="29">
        <v>0</v>
      </c>
      <c r="R64" s="36">
        <v>238.7</v>
      </c>
      <c r="S64" s="29">
        <v>0</v>
      </c>
      <c r="T64" s="13">
        <f t="shared" si="444"/>
        <v>0</v>
      </c>
      <c r="U64" s="29">
        <v>0</v>
      </c>
      <c r="V64" s="29">
        <v>0</v>
      </c>
      <c r="W64" s="29">
        <v>0</v>
      </c>
      <c r="X64" s="29">
        <v>0</v>
      </c>
      <c r="Y64" s="13">
        <f t="shared" si="467"/>
        <v>0</v>
      </c>
      <c r="Z64" s="29">
        <v>0</v>
      </c>
      <c r="AA64" s="29">
        <v>0</v>
      </c>
      <c r="AB64" s="29">
        <v>0</v>
      </c>
      <c r="AC64" s="29">
        <v>0</v>
      </c>
      <c r="AD64" s="13">
        <f t="shared" si="468"/>
        <v>0</v>
      </c>
      <c r="AE64" s="29">
        <v>0</v>
      </c>
      <c r="AF64" s="29">
        <v>0</v>
      </c>
      <c r="AG64" s="29">
        <v>0</v>
      </c>
      <c r="AH64" s="29">
        <v>0</v>
      </c>
      <c r="AI64" s="13">
        <f t="shared" si="469"/>
        <v>0</v>
      </c>
      <c r="AJ64" s="29">
        <v>0</v>
      </c>
      <c r="AK64" s="29">
        <v>0</v>
      </c>
      <c r="AL64" s="29">
        <v>0</v>
      </c>
      <c r="AM64" s="29">
        <v>0</v>
      </c>
      <c r="AN64" s="13">
        <f t="shared" si="470"/>
        <v>0</v>
      </c>
      <c r="AO64" s="29">
        <v>0</v>
      </c>
      <c r="AP64" s="29">
        <v>0</v>
      </c>
      <c r="AQ64" s="29">
        <v>0</v>
      </c>
      <c r="AR64" s="29">
        <v>0</v>
      </c>
      <c r="AS64" s="13">
        <f t="shared" si="471"/>
        <v>0</v>
      </c>
      <c r="AT64" s="29">
        <v>0</v>
      </c>
      <c r="AU64" s="29">
        <v>0</v>
      </c>
      <c r="AV64" s="29">
        <v>0</v>
      </c>
      <c r="AW64" s="29">
        <v>0</v>
      </c>
      <c r="AX64" s="13">
        <f t="shared" si="472"/>
        <v>0</v>
      </c>
      <c r="AY64" s="29">
        <v>0</v>
      </c>
      <c r="AZ64" s="29">
        <v>0</v>
      </c>
      <c r="BA64" s="29">
        <v>0</v>
      </c>
      <c r="BB64" s="29">
        <v>0</v>
      </c>
      <c r="BC64" s="13">
        <f t="shared" si="473"/>
        <v>0</v>
      </c>
      <c r="BD64" s="29">
        <v>0</v>
      </c>
      <c r="BE64" s="29">
        <v>0</v>
      </c>
      <c r="BF64" s="29">
        <v>0</v>
      </c>
      <c r="BG64" s="29">
        <v>0</v>
      </c>
      <c r="BH64" s="13">
        <f t="shared" si="474"/>
        <v>0</v>
      </c>
      <c r="BI64" s="29">
        <v>0</v>
      </c>
      <c r="BJ64" s="29">
        <v>0</v>
      </c>
      <c r="BK64" s="29">
        <v>0</v>
      </c>
      <c r="BL64" s="29">
        <v>0</v>
      </c>
    </row>
    <row r="65" spans="1:64" ht="60" x14ac:dyDescent="0.25">
      <c r="A65" s="10" t="s">
        <v>192</v>
      </c>
      <c r="B65" s="42" t="s">
        <v>176</v>
      </c>
      <c r="C65" s="11" t="s">
        <v>24</v>
      </c>
      <c r="D65" s="11" t="s">
        <v>56</v>
      </c>
      <c r="E65" s="13">
        <f t="shared" si="475"/>
        <v>185.3</v>
      </c>
      <c r="F65" s="13">
        <f t="shared" si="476"/>
        <v>0</v>
      </c>
      <c r="G65" s="13">
        <f t="shared" si="477"/>
        <v>0</v>
      </c>
      <c r="H65" s="13">
        <f t="shared" si="478"/>
        <v>185.3</v>
      </c>
      <c r="I65" s="13">
        <f t="shared" si="412"/>
        <v>0</v>
      </c>
      <c r="J65" s="13">
        <f t="shared" si="479"/>
        <v>0</v>
      </c>
      <c r="K65" s="29">
        <v>0</v>
      </c>
      <c r="L65" s="29">
        <v>0</v>
      </c>
      <c r="M65" s="13">
        <v>0</v>
      </c>
      <c r="N65" s="29">
        <v>0</v>
      </c>
      <c r="O65" s="13">
        <f t="shared" si="480"/>
        <v>185.3</v>
      </c>
      <c r="P65" s="29">
        <v>0</v>
      </c>
      <c r="Q65" s="29">
        <v>0</v>
      </c>
      <c r="R65" s="36">
        <v>185.3</v>
      </c>
      <c r="S65" s="29">
        <v>0</v>
      </c>
      <c r="T65" s="13">
        <f t="shared" si="444"/>
        <v>0</v>
      </c>
      <c r="U65" s="29">
        <v>0</v>
      </c>
      <c r="V65" s="29">
        <v>0</v>
      </c>
      <c r="W65" s="29">
        <v>0</v>
      </c>
      <c r="X65" s="29">
        <v>0</v>
      </c>
      <c r="Y65" s="13">
        <f t="shared" si="467"/>
        <v>0</v>
      </c>
      <c r="Z65" s="29">
        <v>0</v>
      </c>
      <c r="AA65" s="29">
        <v>0</v>
      </c>
      <c r="AB65" s="29">
        <v>0</v>
      </c>
      <c r="AC65" s="29">
        <v>0</v>
      </c>
      <c r="AD65" s="13">
        <f t="shared" si="468"/>
        <v>0</v>
      </c>
      <c r="AE65" s="29">
        <v>0</v>
      </c>
      <c r="AF65" s="29">
        <v>0</v>
      </c>
      <c r="AG65" s="29">
        <v>0</v>
      </c>
      <c r="AH65" s="29">
        <v>0</v>
      </c>
      <c r="AI65" s="13">
        <f t="shared" si="469"/>
        <v>0</v>
      </c>
      <c r="AJ65" s="29">
        <v>0</v>
      </c>
      <c r="AK65" s="29">
        <v>0</v>
      </c>
      <c r="AL65" s="29">
        <v>0</v>
      </c>
      <c r="AM65" s="29">
        <v>0</v>
      </c>
      <c r="AN65" s="13">
        <f t="shared" si="470"/>
        <v>0</v>
      </c>
      <c r="AO65" s="29">
        <v>0</v>
      </c>
      <c r="AP65" s="29">
        <v>0</v>
      </c>
      <c r="AQ65" s="29">
        <v>0</v>
      </c>
      <c r="AR65" s="29">
        <v>0</v>
      </c>
      <c r="AS65" s="13">
        <f t="shared" si="471"/>
        <v>0</v>
      </c>
      <c r="AT65" s="29">
        <v>0</v>
      </c>
      <c r="AU65" s="29">
        <v>0</v>
      </c>
      <c r="AV65" s="29">
        <v>0</v>
      </c>
      <c r="AW65" s="29">
        <v>0</v>
      </c>
      <c r="AX65" s="13">
        <f t="shared" si="472"/>
        <v>0</v>
      </c>
      <c r="AY65" s="29">
        <v>0</v>
      </c>
      <c r="AZ65" s="29">
        <v>0</v>
      </c>
      <c r="BA65" s="29">
        <v>0</v>
      </c>
      <c r="BB65" s="29">
        <v>0</v>
      </c>
      <c r="BC65" s="13">
        <f t="shared" si="473"/>
        <v>0</v>
      </c>
      <c r="BD65" s="29">
        <v>0</v>
      </c>
      <c r="BE65" s="29">
        <v>0</v>
      </c>
      <c r="BF65" s="29">
        <v>0</v>
      </c>
      <c r="BG65" s="29">
        <v>0</v>
      </c>
      <c r="BH65" s="13">
        <f t="shared" si="474"/>
        <v>0</v>
      </c>
      <c r="BI65" s="29">
        <v>0</v>
      </c>
      <c r="BJ65" s="29">
        <v>0</v>
      </c>
      <c r="BK65" s="29">
        <v>0</v>
      </c>
      <c r="BL65" s="29">
        <v>0</v>
      </c>
    </row>
    <row r="66" spans="1:64" ht="60" x14ac:dyDescent="0.25">
      <c r="A66" s="10" t="s">
        <v>193</v>
      </c>
      <c r="B66" s="42" t="s">
        <v>177</v>
      </c>
      <c r="C66" s="11" t="s">
        <v>24</v>
      </c>
      <c r="D66" s="11" t="s">
        <v>56</v>
      </c>
      <c r="E66" s="13">
        <f t="shared" si="475"/>
        <v>104.5</v>
      </c>
      <c r="F66" s="13">
        <f t="shared" si="476"/>
        <v>0</v>
      </c>
      <c r="G66" s="13">
        <f t="shared" si="477"/>
        <v>0</v>
      </c>
      <c r="H66" s="13">
        <f>M66+R66+W66+AB66+AG66+AL66+AQ66+AV66+BA66</f>
        <v>104.5</v>
      </c>
      <c r="I66" s="13">
        <f t="shared" si="412"/>
        <v>0</v>
      </c>
      <c r="J66" s="13">
        <f t="shared" si="479"/>
        <v>0</v>
      </c>
      <c r="K66" s="29">
        <v>0</v>
      </c>
      <c r="L66" s="29">
        <v>0</v>
      </c>
      <c r="M66" s="13">
        <v>0</v>
      </c>
      <c r="N66" s="29">
        <v>0</v>
      </c>
      <c r="O66" s="13">
        <f t="shared" si="480"/>
        <v>104.5</v>
      </c>
      <c r="P66" s="29">
        <v>0</v>
      </c>
      <c r="Q66" s="29">
        <v>0</v>
      </c>
      <c r="R66" s="36">
        <v>104.5</v>
      </c>
      <c r="S66" s="29">
        <v>0</v>
      </c>
      <c r="T66" s="13">
        <f t="shared" si="444"/>
        <v>0</v>
      </c>
      <c r="U66" s="29">
        <v>0</v>
      </c>
      <c r="V66" s="29">
        <v>0</v>
      </c>
      <c r="W66" s="29">
        <v>0</v>
      </c>
      <c r="X66" s="29">
        <v>0</v>
      </c>
      <c r="Y66" s="13">
        <f t="shared" si="467"/>
        <v>0</v>
      </c>
      <c r="Z66" s="29">
        <v>0</v>
      </c>
      <c r="AA66" s="29">
        <v>0</v>
      </c>
      <c r="AB66" s="29">
        <v>0</v>
      </c>
      <c r="AC66" s="29">
        <v>0</v>
      </c>
      <c r="AD66" s="13">
        <f t="shared" si="468"/>
        <v>0</v>
      </c>
      <c r="AE66" s="29">
        <v>0</v>
      </c>
      <c r="AF66" s="29">
        <v>0</v>
      </c>
      <c r="AG66" s="29">
        <v>0</v>
      </c>
      <c r="AH66" s="29">
        <v>0</v>
      </c>
      <c r="AI66" s="13">
        <f t="shared" si="469"/>
        <v>0</v>
      </c>
      <c r="AJ66" s="29">
        <v>0</v>
      </c>
      <c r="AK66" s="29">
        <v>0</v>
      </c>
      <c r="AL66" s="29">
        <v>0</v>
      </c>
      <c r="AM66" s="29">
        <v>0</v>
      </c>
      <c r="AN66" s="13">
        <f t="shared" si="470"/>
        <v>0</v>
      </c>
      <c r="AO66" s="29">
        <v>0</v>
      </c>
      <c r="AP66" s="29">
        <v>0</v>
      </c>
      <c r="AQ66" s="29">
        <v>0</v>
      </c>
      <c r="AR66" s="29">
        <v>0</v>
      </c>
      <c r="AS66" s="13">
        <f t="shared" si="471"/>
        <v>0</v>
      </c>
      <c r="AT66" s="29">
        <v>0</v>
      </c>
      <c r="AU66" s="29">
        <v>0</v>
      </c>
      <c r="AV66" s="29">
        <v>0</v>
      </c>
      <c r="AW66" s="29">
        <v>0</v>
      </c>
      <c r="AX66" s="13">
        <f t="shared" si="472"/>
        <v>0</v>
      </c>
      <c r="AY66" s="29">
        <v>0</v>
      </c>
      <c r="AZ66" s="29">
        <v>0</v>
      </c>
      <c r="BA66" s="29">
        <v>0</v>
      </c>
      <c r="BB66" s="29">
        <v>0</v>
      </c>
      <c r="BC66" s="13">
        <f t="shared" si="473"/>
        <v>0</v>
      </c>
      <c r="BD66" s="29">
        <v>0</v>
      </c>
      <c r="BE66" s="29">
        <v>0</v>
      </c>
      <c r="BF66" s="29">
        <v>0</v>
      </c>
      <c r="BG66" s="29">
        <v>0</v>
      </c>
      <c r="BH66" s="13">
        <f t="shared" si="474"/>
        <v>0</v>
      </c>
      <c r="BI66" s="29">
        <v>0</v>
      </c>
      <c r="BJ66" s="29">
        <v>0</v>
      </c>
      <c r="BK66" s="29">
        <v>0</v>
      </c>
      <c r="BL66" s="29">
        <v>0</v>
      </c>
    </row>
    <row r="67" spans="1:64" ht="75" x14ac:dyDescent="0.25">
      <c r="A67" s="10" t="s">
        <v>194</v>
      </c>
      <c r="B67" s="42" t="s">
        <v>196</v>
      </c>
      <c r="C67" s="11" t="s">
        <v>24</v>
      </c>
      <c r="D67" s="11" t="s">
        <v>56</v>
      </c>
      <c r="E67" s="13">
        <f t="shared" si="475"/>
        <v>118.3</v>
      </c>
      <c r="F67" s="13">
        <f t="shared" si="476"/>
        <v>0</v>
      </c>
      <c r="G67" s="13">
        <f t="shared" si="477"/>
        <v>0</v>
      </c>
      <c r="H67" s="13">
        <f t="shared" ref="H67" si="481">M67+R67+W67+AB67+AG67+AL67+AQ67+AV67+BA67</f>
        <v>118.3</v>
      </c>
      <c r="I67" s="13">
        <f t="shared" si="412"/>
        <v>0</v>
      </c>
      <c r="J67" s="13">
        <f t="shared" ref="J67" si="482">M67</f>
        <v>0</v>
      </c>
      <c r="K67" s="29">
        <v>0</v>
      </c>
      <c r="L67" s="29">
        <v>0</v>
      </c>
      <c r="M67" s="13">
        <v>0</v>
      </c>
      <c r="N67" s="29">
        <v>0</v>
      </c>
      <c r="O67" s="13">
        <f t="shared" si="480"/>
        <v>118.3</v>
      </c>
      <c r="P67" s="29">
        <v>0</v>
      </c>
      <c r="Q67" s="29">
        <v>0</v>
      </c>
      <c r="R67" s="36">
        <v>118.3</v>
      </c>
      <c r="S67" s="29">
        <v>0</v>
      </c>
      <c r="T67" s="13">
        <f t="shared" si="444"/>
        <v>0</v>
      </c>
      <c r="U67" s="29">
        <v>0</v>
      </c>
      <c r="V67" s="29">
        <v>0</v>
      </c>
      <c r="W67" s="29">
        <v>0</v>
      </c>
      <c r="X67" s="29">
        <v>0</v>
      </c>
      <c r="Y67" s="13">
        <f t="shared" si="467"/>
        <v>0</v>
      </c>
      <c r="Z67" s="29">
        <v>0</v>
      </c>
      <c r="AA67" s="29">
        <v>0</v>
      </c>
      <c r="AB67" s="29">
        <v>0</v>
      </c>
      <c r="AC67" s="29">
        <v>0</v>
      </c>
      <c r="AD67" s="13">
        <f t="shared" si="468"/>
        <v>0</v>
      </c>
      <c r="AE67" s="29">
        <v>0</v>
      </c>
      <c r="AF67" s="29">
        <v>0</v>
      </c>
      <c r="AG67" s="29">
        <v>0</v>
      </c>
      <c r="AH67" s="29">
        <v>0</v>
      </c>
      <c r="AI67" s="13">
        <f t="shared" si="469"/>
        <v>0</v>
      </c>
      <c r="AJ67" s="29">
        <v>0</v>
      </c>
      <c r="AK67" s="29">
        <v>0</v>
      </c>
      <c r="AL67" s="29">
        <v>0</v>
      </c>
      <c r="AM67" s="29">
        <v>0</v>
      </c>
      <c r="AN67" s="13">
        <f t="shared" si="470"/>
        <v>0</v>
      </c>
      <c r="AO67" s="29">
        <v>0</v>
      </c>
      <c r="AP67" s="29">
        <v>0</v>
      </c>
      <c r="AQ67" s="29">
        <v>0</v>
      </c>
      <c r="AR67" s="29">
        <v>0</v>
      </c>
      <c r="AS67" s="13">
        <f t="shared" si="471"/>
        <v>0</v>
      </c>
      <c r="AT67" s="29">
        <v>0</v>
      </c>
      <c r="AU67" s="29">
        <v>0</v>
      </c>
      <c r="AV67" s="29">
        <v>0</v>
      </c>
      <c r="AW67" s="29">
        <v>0</v>
      </c>
      <c r="AX67" s="13">
        <f t="shared" si="472"/>
        <v>0</v>
      </c>
      <c r="AY67" s="29">
        <v>0</v>
      </c>
      <c r="AZ67" s="29">
        <v>0</v>
      </c>
      <c r="BA67" s="29">
        <v>0</v>
      </c>
      <c r="BB67" s="29">
        <v>0</v>
      </c>
      <c r="BC67" s="13">
        <f t="shared" si="473"/>
        <v>0</v>
      </c>
      <c r="BD67" s="29">
        <v>0</v>
      </c>
      <c r="BE67" s="29">
        <v>0</v>
      </c>
      <c r="BF67" s="29">
        <v>0</v>
      </c>
      <c r="BG67" s="29">
        <v>0</v>
      </c>
      <c r="BH67" s="13">
        <f t="shared" si="474"/>
        <v>0</v>
      </c>
      <c r="BI67" s="29">
        <v>0</v>
      </c>
      <c r="BJ67" s="29">
        <v>0</v>
      </c>
      <c r="BK67" s="29">
        <v>0</v>
      </c>
      <c r="BL67" s="29">
        <v>0</v>
      </c>
    </row>
    <row r="68" spans="1:64" ht="75" x14ac:dyDescent="0.25">
      <c r="A68" s="10" t="s">
        <v>195</v>
      </c>
      <c r="B68" s="42" t="s">
        <v>202</v>
      </c>
      <c r="C68" s="11" t="s">
        <v>24</v>
      </c>
      <c r="D68" s="11" t="s">
        <v>56</v>
      </c>
      <c r="E68" s="13">
        <f t="shared" ref="E68" si="483">J68+O68+T68+Y68+AD68+AI68+AN68+AS68+AX68</f>
        <v>858.8</v>
      </c>
      <c r="F68" s="13">
        <f t="shared" ref="F68" si="484">K68+P68+U68+Z68+AE68+AJ68+AO68+AT68+AY68</f>
        <v>0</v>
      </c>
      <c r="G68" s="13">
        <f t="shared" ref="G68" si="485">L68+Q68+V68+AA68+AF68+AK68+AP68+AU68+AZ68</f>
        <v>0</v>
      </c>
      <c r="H68" s="13">
        <f t="shared" ref="H68" si="486">M68+R68+W68+AB68+AG68+AL68+AQ68+AV68+BA68</f>
        <v>858.8</v>
      </c>
      <c r="I68" s="13">
        <f t="shared" ref="I68" si="487">N68+S68+X68+AC68+AH68+AM68+AR68+AW68+BB68</f>
        <v>0</v>
      </c>
      <c r="J68" s="13">
        <f t="shared" ref="J68" si="488">M68</f>
        <v>0</v>
      </c>
      <c r="K68" s="29">
        <v>0</v>
      </c>
      <c r="L68" s="29">
        <v>0</v>
      </c>
      <c r="M68" s="13">
        <v>0</v>
      </c>
      <c r="N68" s="29">
        <v>0</v>
      </c>
      <c r="O68" s="13">
        <f t="shared" ref="O68" si="489">R68</f>
        <v>858.8</v>
      </c>
      <c r="P68" s="29">
        <v>0</v>
      </c>
      <c r="Q68" s="29">
        <v>0</v>
      </c>
      <c r="R68" s="36">
        <v>858.8</v>
      </c>
      <c r="S68" s="29">
        <v>0</v>
      </c>
      <c r="T68" s="13">
        <f t="shared" si="444"/>
        <v>0</v>
      </c>
      <c r="U68" s="29">
        <v>0</v>
      </c>
      <c r="V68" s="29">
        <v>0</v>
      </c>
      <c r="W68" s="29">
        <v>0</v>
      </c>
      <c r="X68" s="29">
        <v>0</v>
      </c>
      <c r="Y68" s="13">
        <f t="shared" si="467"/>
        <v>0</v>
      </c>
      <c r="Z68" s="29">
        <v>0</v>
      </c>
      <c r="AA68" s="29">
        <v>0</v>
      </c>
      <c r="AB68" s="29">
        <v>0</v>
      </c>
      <c r="AC68" s="29">
        <v>0</v>
      </c>
      <c r="AD68" s="13">
        <f t="shared" si="468"/>
        <v>0</v>
      </c>
      <c r="AE68" s="29">
        <v>0</v>
      </c>
      <c r="AF68" s="29">
        <v>0</v>
      </c>
      <c r="AG68" s="29">
        <v>0</v>
      </c>
      <c r="AH68" s="29">
        <v>0</v>
      </c>
      <c r="AI68" s="13">
        <f t="shared" si="469"/>
        <v>0</v>
      </c>
      <c r="AJ68" s="29">
        <v>0</v>
      </c>
      <c r="AK68" s="29">
        <v>0</v>
      </c>
      <c r="AL68" s="29">
        <v>0</v>
      </c>
      <c r="AM68" s="29">
        <v>0</v>
      </c>
      <c r="AN68" s="13">
        <f t="shared" si="470"/>
        <v>0</v>
      </c>
      <c r="AO68" s="29">
        <v>0</v>
      </c>
      <c r="AP68" s="29">
        <v>0</v>
      </c>
      <c r="AQ68" s="29">
        <v>0</v>
      </c>
      <c r="AR68" s="29">
        <v>0</v>
      </c>
      <c r="AS68" s="13">
        <f t="shared" si="471"/>
        <v>0</v>
      </c>
      <c r="AT68" s="29">
        <v>0</v>
      </c>
      <c r="AU68" s="29">
        <v>0</v>
      </c>
      <c r="AV68" s="29">
        <v>0</v>
      </c>
      <c r="AW68" s="29">
        <v>0</v>
      </c>
      <c r="AX68" s="13">
        <f t="shared" si="472"/>
        <v>0</v>
      </c>
      <c r="AY68" s="29">
        <v>0</v>
      </c>
      <c r="AZ68" s="29">
        <v>0</v>
      </c>
      <c r="BA68" s="29">
        <v>0</v>
      </c>
      <c r="BB68" s="29">
        <v>0</v>
      </c>
      <c r="BC68" s="13">
        <f t="shared" si="473"/>
        <v>0</v>
      </c>
      <c r="BD68" s="29">
        <v>0</v>
      </c>
      <c r="BE68" s="29">
        <v>0</v>
      </c>
      <c r="BF68" s="29">
        <v>0</v>
      </c>
      <c r="BG68" s="29">
        <v>0</v>
      </c>
      <c r="BH68" s="13">
        <f t="shared" si="474"/>
        <v>0</v>
      </c>
      <c r="BI68" s="29">
        <v>0</v>
      </c>
      <c r="BJ68" s="29">
        <v>0</v>
      </c>
      <c r="BK68" s="29">
        <v>0</v>
      </c>
      <c r="BL68" s="29">
        <v>0</v>
      </c>
    </row>
    <row r="69" spans="1:64" ht="60" x14ac:dyDescent="0.25">
      <c r="A69" s="10" t="s">
        <v>201</v>
      </c>
      <c r="B69" s="42" t="s">
        <v>203</v>
      </c>
      <c r="C69" s="11" t="s">
        <v>24</v>
      </c>
      <c r="D69" s="11" t="s">
        <v>56</v>
      </c>
      <c r="E69" s="13">
        <f t="shared" ref="E69" si="490">J69+O69+T69+Y69+AD69+AI69+AN69+AS69+AX69</f>
        <v>899.19999999999993</v>
      </c>
      <c r="F69" s="13">
        <f t="shared" ref="F69" si="491">K69+P69+U69+Z69+AE69+AJ69+AO69+AT69+AY69</f>
        <v>0</v>
      </c>
      <c r="G69" s="13">
        <f t="shared" ref="G69" si="492">L69+Q69+V69+AA69+AF69+AK69+AP69+AU69+AZ69</f>
        <v>0</v>
      </c>
      <c r="H69" s="13">
        <f t="shared" ref="H69" si="493">M69+R69+W69+AB69+AG69+AL69+AQ69+AV69+BA69</f>
        <v>899.19999999999993</v>
      </c>
      <c r="I69" s="13">
        <f t="shared" ref="I69" si="494">N69+S69+X69+AC69+AH69+AM69+AR69+AW69+BB69</f>
        <v>0</v>
      </c>
      <c r="J69" s="13">
        <f t="shared" ref="J69" si="495">M69</f>
        <v>0</v>
      </c>
      <c r="K69" s="29">
        <v>0</v>
      </c>
      <c r="L69" s="29">
        <v>0</v>
      </c>
      <c r="M69" s="13">
        <v>0</v>
      </c>
      <c r="N69" s="29">
        <v>0</v>
      </c>
      <c r="O69" s="13">
        <f t="shared" ref="O69" si="496">R69</f>
        <v>899.19999999999993</v>
      </c>
      <c r="P69" s="29">
        <v>0</v>
      </c>
      <c r="Q69" s="29">
        <v>0</v>
      </c>
      <c r="R69" s="36">
        <f>964.9-65.7</f>
        <v>899.19999999999993</v>
      </c>
      <c r="S69" s="29">
        <v>0</v>
      </c>
      <c r="T69" s="13">
        <f t="shared" si="444"/>
        <v>0</v>
      </c>
      <c r="U69" s="29">
        <v>0</v>
      </c>
      <c r="V69" s="29">
        <v>0</v>
      </c>
      <c r="W69" s="29">
        <v>0</v>
      </c>
      <c r="X69" s="29">
        <v>0</v>
      </c>
      <c r="Y69" s="13">
        <f t="shared" si="467"/>
        <v>0</v>
      </c>
      <c r="Z69" s="29">
        <v>0</v>
      </c>
      <c r="AA69" s="29">
        <v>0</v>
      </c>
      <c r="AB69" s="29">
        <v>0</v>
      </c>
      <c r="AC69" s="29">
        <v>0</v>
      </c>
      <c r="AD69" s="13">
        <f t="shared" si="468"/>
        <v>0</v>
      </c>
      <c r="AE69" s="29">
        <v>0</v>
      </c>
      <c r="AF69" s="29">
        <v>0</v>
      </c>
      <c r="AG69" s="29">
        <v>0</v>
      </c>
      <c r="AH69" s="29">
        <v>0</v>
      </c>
      <c r="AI69" s="13">
        <f t="shared" si="469"/>
        <v>0</v>
      </c>
      <c r="AJ69" s="29">
        <v>0</v>
      </c>
      <c r="AK69" s="29">
        <v>0</v>
      </c>
      <c r="AL69" s="29">
        <v>0</v>
      </c>
      <c r="AM69" s="29">
        <v>0</v>
      </c>
      <c r="AN69" s="13">
        <f t="shared" si="470"/>
        <v>0</v>
      </c>
      <c r="AO69" s="29">
        <v>0</v>
      </c>
      <c r="AP69" s="29">
        <v>0</v>
      </c>
      <c r="AQ69" s="29">
        <v>0</v>
      </c>
      <c r="AR69" s="29">
        <v>0</v>
      </c>
      <c r="AS69" s="13">
        <f t="shared" si="471"/>
        <v>0</v>
      </c>
      <c r="AT69" s="29">
        <v>0</v>
      </c>
      <c r="AU69" s="29">
        <v>0</v>
      </c>
      <c r="AV69" s="29">
        <v>0</v>
      </c>
      <c r="AW69" s="29">
        <v>0</v>
      </c>
      <c r="AX69" s="13">
        <f t="shared" si="472"/>
        <v>0</v>
      </c>
      <c r="AY69" s="29">
        <v>0</v>
      </c>
      <c r="AZ69" s="29">
        <v>0</v>
      </c>
      <c r="BA69" s="29">
        <v>0</v>
      </c>
      <c r="BB69" s="29">
        <v>0</v>
      </c>
      <c r="BC69" s="13">
        <f t="shared" si="473"/>
        <v>0</v>
      </c>
      <c r="BD69" s="29">
        <v>0</v>
      </c>
      <c r="BE69" s="29">
        <v>0</v>
      </c>
      <c r="BF69" s="29">
        <v>0</v>
      </c>
      <c r="BG69" s="29">
        <v>0</v>
      </c>
      <c r="BH69" s="13">
        <f t="shared" si="474"/>
        <v>0</v>
      </c>
      <c r="BI69" s="29">
        <v>0</v>
      </c>
      <c r="BJ69" s="29">
        <v>0</v>
      </c>
      <c r="BK69" s="29">
        <v>0</v>
      </c>
      <c r="BL69" s="29">
        <v>0</v>
      </c>
    </row>
    <row r="70" spans="1:64" ht="60" x14ac:dyDescent="0.25">
      <c r="A70" s="10" t="s">
        <v>204</v>
      </c>
      <c r="B70" s="42" t="s">
        <v>213</v>
      </c>
      <c r="C70" s="11" t="s">
        <v>24</v>
      </c>
      <c r="D70" s="11" t="s">
        <v>56</v>
      </c>
      <c r="E70" s="13">
        <f t="shared" ref="E70" si="497">J70+O70+T70+Y70+AD70+AI70+AN70+AS70+AX70</f>
        <v>1069.0999999999999</v>
      </c>
      <c r="F70" s="13">
        <f t="shared" ref="F70" si="498">K70+P70+U70+Z70+AE70+AJ70+AO70+AT70+AY70</f>
        <v>0</v>
      </c>
      <c r="G70" s="13">
        <f t="shared" ref="G70" si="499">L70+Q70+V70+AA70+AF70+AK70+AP70+AU70+AZ70</f>
        <v>0</v>
      </c>
      <c r="H70" s="13">
        <f t="shared" ref="H70" si="500">M70+R70+W70+AB70+AG70+AL70+AQ70+AV70+BA70</f>
        <v>1069.0999999999999</v>
      </c>
      <c r="I70" s="13">
        <f t="shared" ref="I70" si="501">N70+S70+X70+AC70+AH70+AM70+AR70+AW70+BB70</f>
        <v>0</v>
      </c>
      <c r="J70" s="13">
        <f t="shared" ref="J70" si="502">M70</f>
        <v>0</v>
      </c>
      <c r="K70" s="29">
        <v>0</v>
      </c>
      <c r="L70" s="29">
        <v>0</v>
      </c>
      <c r="M70" s="13">
        <v>0</v>
      </c>
      <c r="N70" s="29">
        <v>0</v>
      </c>
      <c r="O70" s="13">
        <f t="shared" ref="O70" si="503">R70</f>
        <v>1069.0999999999999</v>
      </c>
      <c r="P70" s="29">
        <v>0</v>
      </c>
      <c r="Q70" s="29">
        <v>0</v>
      </c>
      <c r="R70" s="36">
        <v>1069.0999999999999</v>
      </c>
      <c r="S70" s="29">
        <v>0</v>
      </c>
      <c r="T70" s="13">
        <f t="shared" si="444"/>
        <v>0</v>
      </c>
      <c r="U70" s="29">
        <v>0</v>
      </c>
      <c r="V70" s="29">
        <v>0</v>
      </c>
      <c r="W70" s="29">
        <v>0</v>
      </c>
      <c r="X70" s="29">
        <v>0</v>
      </c>
      <c r="Y70" s="13">
        <f t="shared" si="467"/>
        <v>0</v>
      </c>
      <c r="Z70" s="29">
        <v>0</v>
      </c>
      <c r="AA70" s="29">
        <v>0</v>
      </c>
      <c r="AB70" s="29">
        <v>0</v>
      </c>
      <c r="AC70" s="29">
        <v>0</v>
      </c>
      <c r="AD70" s="13">
        <f t="shared" si="468"/>
        <v>0</v>
      </c>
      <c r="AE70" s="29">
        <v>0</v>
      </c>
      <c r="AF70" s="29">
        <v>0</v>
      </c>
      <c r="AG70" s="29">
        <v>0</v>
      </c>
      <c r="AH70" s="29">
        <v>0</v>
      </c>
      <c r="AI70" s="13">
        <f t="shared" si="469"/>
        <v>0</v>
      </c>
      <c r="AJ70" s="29">
        <v>0</v>
      </c>
      <c r="AK70" s="29">
        <v>0</v>
      </c>
      <c r="AL70" s="29">
        <v>0</v>
      </c>
      <c r="AM70" s="29">
        <v>0</v>
      </c>
      <c r="AN70" s="13">
        <f t="shared" si="470"/>
        <v>0</v>
      </c>
      <c r="AO70" s="29">
        <v>0</v>
      </c>
      <c r="AP70" s="29">
        <v>0</v>
      </c>
      <c r="AQ70" s="29">
        <v>0</v>
      </c>
      <c r="AR70" s="29">
        <v>0</v>
      </c>
      <c r="AS70" s="13">
        <f t="shared" si="471"/>
        <v>0</v>
      </c>
      <c r="AT70" s="29">
        <v>0</v>
      </c>
      <c r="AU70" s="29">
        <v>0</v>
      </c>
      <c r="AV70" s="29">
        <v>0</v>
      </c>
      <c r="AW70" s="29">
        <v>0</v>
      </c>
      <c r="AX70" s="13">
        <f t="shared" si="472"/>
        <v>0</v>
      </c>
      <c r="AY70" s="29">
        <v>0</v>
      </c>
      <c r="AZ70" s="29">
        <v>0</v>
      </c>
      <c r="BA70" s="29">
        <v>0</v>
      </c>
      <c r="BB70" s="29">
        <v>0</v>
      </c>
      <c r="BC70" s="13">
        <f t="shared" si="473"/>
        <v>0</v>
      </c>
      <c r="BD70" s="29">
        <v>0</v>
      </c>
      <c r="BE70" s="29">
        <v>0</v>
      </c>
      <c r="BF70" s="29">
        <v>0</v>
      </c>
      <c r="BG70" s="29">
        <v>0</v>
      </c>
      <c r="BH70" s="13">
        <f t="shared" si="474"/>
        <v>0</v>
      </c>
      <c r="BI70" s="29">
        <v>0</v>
      </c>
      <c r="BJ70" s="29">
        <v>0</v>
      </c>
      <c r="BK70" s="29">
        <v>0</v>
      </c>
      <c r="BL70" s="29">
        <v>0</v>
      </c>
    </row>
    <row r="71" spans="1:64" ht="75" x14ac:dyDescent="0.25">
      <c r="A71" s="10" t="s">
        <v>210</v>
      </c>
      <c r="B71" s="42" t="s">
        <v>272</v>
      </c>
      <c r="C71" s="11" t="s">
        <v>24</v>
      </c>
      <c r="D71" s="11" t="s">
        <v>56</v>
      </c>
      <c r="E71" s="13">
        <f t="shared" ref="E71:E72" si="504">J71+O71+T71+Y71+AD71+AI71+AN71+AS71+AX71</f>
        <v>405.2</v>
      </c>
      <c r="F71" s="13">
        <f t="shared" ref="F71:F72" si="505">K71+P71+U71+Z71+AE71+AJ71+AO71+AT71+AY71</f>
        <v>0</v>
      </c>
      <c r="G71" s="13">
        <f t="shared" ref="G71:G72" si="506">L71+Q71+V71+AA71+AF71+AK71+AP71+AU71+AZ71</f>
        <v>0</v>
      </c>
      <c r="H71" s="13">
        <f t="shared" ref="H71:H72" si="507">M71+R71+W71+AB71+AG71+AL71+AQ71+AV71+BA71</f>
        <v>405.2</v>
      </c>
      <c r="I71" s="13">
        <f t="shared" ref="I71:I72" si="508">N71+S71+X71+AC71+AH71+AM71+AR71+AW71+BB71</f>
        <v>0</v>
      </c>
      <c r="J71" s="13">
        <f t="shared" ref="J71:J72" si="509">M71</f>
        <v>0</v>
      </c>
      <c r="K71" s="29">
        <v>0</v>
      </c>
      <c r="L71" s="29">
        <v>0</v>
      </c>
      <c r="M71" s="13">
        <v>0</v>
      </c>
      <c r="N71" s="29">
        <v>0</v>
      </c>
      <c r="O71" s="13">
        <f t="shared" ref="O71:O72" si="510">R71</f>
        <v>0</v>
      </c>
      <c r="P71" s="29">
        <v>0</v>
      </c>
      <c r="Q71" s="29">
        <v>0</v>
      </c>
      <c r="R71" s="36">
        <f>405.2-405.2</f>
        <v>0</v>
      </c>
      <c r="S71" s="29">
        <v>0</v>
      </c>
      <c r="T71" s="13">
        <f t="shared" si="444"/>
        <v>405.2</v>
      </c>
      <c r="U71" s="29">
        <v>0</v>
      </c>
      <c r="V71" s="29">
        <v>0</v>
      </c>
      <c r="W71" s="36">
        <v>405.2</v>
      </c>
      <c r="X71" s="29">
        <v>0</v>
      </c>
      <c r="Y71" s="13">
        <f t="shared" si="467"/>
        <v>0</v>
      </c>
      <c r="Z71" s="29">
        <v>0</v>
      </c>
      <c r="AA71" s="29">
        <v>0</v>
      </c>
      <c r="AB71" s="29">
        <v>0</v>
      </c>
      <c r="AC71" s="29">
        <v>0</v>
      </c>
      <c r="AD71" s="13">
        <f t="shared" si="468"/>
        <v>0</v>
      </c>
      <c r="AE71" s="29">
        <v>0</v>
      </c>
      <c r="AF71" s="29">
        <v>0</v>
      </c>
      <c r="AG71" s="29">
        <v>0</v>
      </c>
      <c r="AH71" s="29">
        <v>0</v>
      </c>
      <c r="AI71" s="13">
        <f t="shared" si="469"/>
        <v>0</v>
      </c>
      <c r="AJ71" s="29">
        <v>0</v>
      </c>
      <c r="AK71" s="29">
        <v>0</v>
      </c>
      <c r="AL71" s="29">
        <v>0</v>
      </c>
      <c r="AM71" s="29">
        <v>0</v>
      </c>
      <c r="AN71" s="13">
        <f t="shared" si="470"/>
        <v>0</v>
      </c>
      <c r="AO71" s="29">
        <v>0</v>
      </c>
      <c r="AP71" s="29">
        <v>0</v>
      </c>
      <c r="AQ71" s="29">
        <v>0</v>
      </c>
      <c r="AR71" s="29">
        <v>0</v>
      </c>
      <c r="AS71" s="13">
        <f t="shared" si="471"/>
        <v>0</v>
      </c>
      <c r="AT71" s="29">
        <v>0</v>
      </c>
      <c r="AU71" s="29">
        <v>0</v>
      </c>
      <c r="AV71" s="29">
        <v>0</v>
      </c>
      <c r="AW71" s="29">
        <v>0</v>
      </c>
      <c r="AX71" s="13">
        <f t="shared" si="472"/>
        <v>0</v>
      </c>
      <c r="AY71" s="29">
        <v>0</v>
      </c>
      <c r="AZ71" s="29">
        <v>0</v>
      </c>
      <c r="BA71" s="29">
        <v>0</v>
      </c>
      <c r="BB71" s="29">
        <v>0</v>
      </c>
      <c r="BC71" s="13">
        <f t="shared" si="473"/>
        <v>0</v>
      </c>
      <c r="BD71" s="29">
        <v>0</v>
      </c>
      <c r="BE71" s="29">
        <v>0</v>
      </c>
      <c r="BF71" s="29">
        <v>0</v>
      </c>
      <c r="BG71" s="29">
        <v>0</v>
      </c>
      <c r="BH71" s="13">
        <f t="shared" si="474"/>
        <v>0</v>
      </c>
      <c r="BI71" s="29">
        <v>0</v>
      </c>
      <c r="BJ71" s="29">
        <v>0</v>
      </c>
      <c r="BK71" s="29">
        <v>0</v>
      </c>
      <c r="BL71" s="29">
        <v>0</v>
      </c>
    </row>
    <row r="72" spans="1:64" ht="75" x14ac:dyDescent="0.25">
      <c r="A72" s="10" t="s">
        <v>218</v>
      </c>
      <c r="B72" s="42" t="s">
        <v>273</v>
      </c>
      <c r="C72" s="11" t="s">
        <v>24</v>
      </c>
      <c r="D72" s="11" t="s">
        <v>56</v>
      </c>
      <c r="E72" s="13">
        <f t="shared" si="504"/>
        <v>408.8</v>
      </c>
      <c r="F72" s="13">
        <f t="shared" si="505"/>
        <v>0</v>
      </c>
      <c r="G72" s="13">
        <f t="shared" si="506"/>
        <v>0</v>
      </c>
      <c r="H72" s="13">
        <f t="shared" si="507"/>
        <v>408.8</v>
      </c>
      <c r="I72" s="13">
        <f t="shared" si="508"/>
        <v>0</v>
      </c>
      <c r="J72" s="13">
        <f t="shared" si="509"/>
        <v>0</v>
      </c>
      <c r="K72" s="29">
        <v>0</v>
      </c>
      <c r="L72" s="29">
        <v>0</v>
      </c>
      <c r="M72" s="13">
        <v>0</v>
      </c>
      <c r="N72" s="29">
        <v>0</v>
      </c>
      <c r="O72" s="13">
        <f t="shared" si="510"/>
        <v>0</v>
      </c>
      <c r="P72" s="29">
        <v>0</v>
      </c>
      <c r="Q72" s="29">
        <v>0</v>
      </c>
      <c r="R72" s="36">
        <f>408.8-408.8</f>
        <v>0</v>
      </c>
      <c r="S72" s="29">
        <v>0</v>
      </c>
      <c r="T72" s="13">
        <f t="shared" si="444"/>
        <v>408.8</v>
      </c>
      <c r="U72" s="29">
        <v>0</v>
      </c>
      <c r="V72" s="29">
        <v>0</v>
      </c>
      <c r="W72" s="36">
        <v>408.8</v>
      </c>
      <c r="X72" s="29">
        <v>0</v>
      </c>
      <c r="Y72" s="13">
        <f t="shared" si="467"/>
        <v>0</v>
      </c>
      <c r="Z72" s="29">
        <v>0</v>
      </c>
      <c r="AA72" s="29">
        <v>0</v>
      </c>
      <c r="AB72" s="29">
        <v>0</v>
      </c>
      <c r="AC72" s="29">
        <v>0</v>
      </c>
      <c r="AD72" s="13">
        <f t="shared" si="468"/>
        <v>0</v>
      </c>
      <c r="AE72" s="29">
        <v>0</v>
      </c>
      <c r="AF72" s="29">
        <v>0</v>
      </c>
      <c r="AG72" s="29">
        <v>0</v>
      </c>
      <c r="AH72" s="29">
        <v>0</v>
      </c>
      <c r="AI72" s="13">
        <f t="shared" si="469"/>
        <v>0</v>
      </c>
      <c r="AJ72" s="29">
        <v>0</v>
      </c>
      <c r="AK72" s="29">
        <v>0</v>
      </c>
      <c r="AL72" s="29">
        <v>0</v>
      </c>
      <c r="AM72" s="29">
        <v>0</v>
      </c>
      <c r="AN72" s="13">
        <f t="shared" si="470"/>
        <v>0</v>
      </c>
      <c r="AO72" s="29">
        <v>0</v>
      </c>
      <c r="AP72" s="29">
        <v>0</v>
      </c>
      <c r="AQ72" s="29">
        <v>0</v>
      </c>
      <c r="AR72" s="29">
        <v>0</v>
      </c>
      <c r="AS72" s="13">
        <f t="shared" si="471"/>
        <v>0</v>
      </c>
      <c r="AT72" s="29">
        <v>0</v>
      </c>
      <c r="AU72" s="29">
        <v>0</v>
      </c>
      <c r="AV72" s="29">
        <v>0</v>
      </c>
      <c r="AW72" s="29">
        <v>0</v>
      </c>
      <c r="AX72" s="13">
        <f t="shared" si="472"/>
        <v>0</v>
      </c>
      <c r="AY72" s="29">
        <v>0</v>
      </c>
      <c r="AZ72" s="29">
        <v>0</v>
      </c>
      <c r="BA72" s="29">
        <v>0</v>
      </c>
      <c r="BB72" s="29">
        <v>0</v>
      </c>
      <c r="BC72" s="13">
        <f t="shared" si="473"/>
        <v>0</v>
      </c>
      <c r="BD72" s="29">
        <v>0</v>
      </c>
      <c r="BE72" s="29">
        <v>0</v>
      </c>
      <c r="BF72" s="29">
        <v>0</v>
      </c>
      <c r="BG72" s="29">
        <v>0</v>
      </c>
      <c r="BH72" s="13">
        <f t="shared" si="474"/>
        <v>0</v>
      </c>
      <c r="BI72" s="29">
        <v>0</v>
      </c>
      <c r="BJ72" s="29">
        <v>0</v>
      </c>
      <c r="BK72" s="29">
        <v>0</v>
      </c>
      <c r="BL72" s="29">
        <v>0</v>
      </c>
    </row>
    <row r="73" spans="1:64" ht="47.25" x14ac:dyDescent="0.25">
      <c r="A73" s="10" t="s">
        <v>219</v>
      </c>
      <c r="B73" s="42" t="s">
        <v>228</v>
      </c>
      <c r="C73" s="11" t="s">
        <v>24</v>
      </c>
      <c r="D73" s="11" t="s">
        <v>56</v>
      </c>
      <c r="E73" s="13">
        <f t="shared" ref="E73" si="511">J73+O73+T73+Y73+AD73+AI73+AN73+AS73+AX73</f>
        <v>108.3</v>
      </c>
      <c r="F73" s="13">
        <f t="shared" ref="F73" si="512">K73+P73+U73+Z73+AE73+AJ73+AO73+AT73+AY73</f>
        <v>0</v>
      </c>
      <c r="G73" s="13">
        <f t="shared" ref="G73" si="513">L73+Q73+V73+AA73+AF73+AK73+AP73+AU73+AZ73</f>
        <v>0</v>
      </c>
      <c r="H73" s="13">
        <f t="shared" ref="H73" si="514">M73+R73+W73+AB73+AG73+AL73+AQ73+AV73+BA73</f>
        <v>108.3</v>
      </c>
      <c r="I73" s="13">
        <f t="shared" ref="I73" si="515">N73+S73+X73+AC73+AH73+AM73+AR73+AW73+BB73</f>
        <v>0</v>
      </c>
      <c r="J73" s="13">
        <f t="shared" ref="J73" si="516">M73</f>
        <v>0</v>
      </c>
      <c r="K73" s="29">
        <v>0</v>
      </c>
      <c r="L73" s="29">
        <v>0</v>
      </c>
      <c r="M73" s="13">
        <v>0</v>
      </c>
      <c r="N73" s="29">
        <v>0</v>
      </c>
      <c r="O73" s="13">
        <f t="shared" ref="O73" si="517">R73</f>
        <v>108.3</v>
      </c>
      <c r="P73" s="29">
        <v>0</v>
      </c>
      <c r="Q73" s="29">
        <v>0</v>
      </c>
      <c r="R73" s="36">
        <v>108.3</v>
      </c>
      <c r="S73" s="29">
        <v>0</v>
      </c>
      <c r="T73" s="13">
        <f t="shared" si="444"/>
        <v>0</v>
      </c>
      <c r="U73" s="29">
        <v>0</v>
      </c>
      <c r="V73" s="29">
        <v>0</v>
      </c>
      <c r="W73" s="29">
        <v>0</v>
      </c>
      <c r="X73" s="29">
        <v>0</v>
      </c>
      <c r="Y73" s="13">
        <f t="shared" si="467"/>
        <v>0</v>
      </c>
      <c r="Z73" s="29">
        <v>0</v>
      </c>
      <c r="AA73" s="29">
        <v>0</v>
      </c>
      <c r="AB73" s="29">
        <v>0</v>
      </c>
      <c r="AC73" s="29">
        <v>0</v>
      </c>
      <c r="AD73" s="13">
        <f t="shared" si="468"/>
        <v>0</v>
      </c>
      <c r="AE73" s="29">
        <v>0</v>
      </c>
      <c r="AF73" s="29">
        <v>0</v>
      </c>
      <c r="AG73" s="29">
        <v>0</v>
      </c>
      <c r="AH73" s="29">
        <v>0</v>
      </c>
      <c r="AI73" s="13">
        <f t="shared" si="469"/>
        <v>0</v>
      </c>
      <c r="AJ73" s="29">
        <v>0</v>
      </c>
      <c r="AK73" s="29">
        <v>0</v>
      </c>
      <c r="AL73" s="29">
        <v>0</v>
      </c>
      <c r="AM73" s="29">
        <v>0</v>
      </c>
      <c r="AN73" s="13">
        <f t="shared" si="470"/>
        <v>0</v>
      </c>
      <c r="AO73" s="29">
        <v>0</v>
      </c>
      <c r="AP73" s="29">
        <v>0</v>
      </c>
      <c r="AQ73" s="29">
        <v>0</v>
      </c>
      <c r="AR73" s="29">
        <v>0</v>
      </c>
      <c r="AS73" s="13">
        <f t="shared" si="471"/>
        <v>0</v>
      </c>
      <c r="AT73" s="29">
        <v>0</v>
      </c>
      <c r="AU73" s="29">
        <v>0</v>
      </c>
      <c r="AV73" s="29">
        <v>0</v>
      </c>
      <c r="AW73" s="29">
        <v>0</v>
      </c>
      <c r="AX73" s="13">
        <f t="shared" si="472"/>
        <v>0</v>
      </c>
      <c r="AY73" s="29">
        <v>0</v>
      </c>
      <c r="AZ73" s="29">
        <v>0</v>
      </c>
      <c r="BA73" s="29">
        <v>0</v>
      </c>
      <c r="BB73" s="29">
        <v>0</v>
      </c>
      <c r="BC73" s="13">
        <f t="shared" si="473"/>
        <v>0</v>
      </c>
      <c r="BD73" s="29">
        <v>0</v>
      </c>
      <c r="BE73" s="29">
        <v>0</v>
      </c>
      <c r="BF73" s="29">
        <v>0</v>
      </c>
      <c r="BG73" s="29">
        <v>0</v>
      </c>
      <c r="BH73" s="13">
        <f t="shared" si="474"/>
        <v>0</v>
      </c>
      <c r="BI73" s="29">
        <v>0</v>
      </c>
      <c r="BJ73" s="29">
        <v>0</v>
      </c>
      <c r="BK73" s="29">
        <v>0</v>
      </c>
      <c r="BL73" s="29">
        <v>0</v>
      </c>
    </row>
    <row r="74" spans="1:64" ht="60" x14ac:dyDescent="0.25">
      <c r="A74" s="10" t="s">
        <v>229</v>
      </c>
      <c r="B74" s="42" t="s">
        <v>274</v>
      </c>
      <c r="C74" s="11" t="s">
        <v>24</v>
      </c>
      <c r="D74" s="11" t="s">
        <v>56</v>
      </c>
      <c r="E74" s="13">
        <f t="shared" ref="E74" si="518">J74+O74+T74+Y74+AD74+AI74+AN74+AS74+AX74</f>
        <v>3273.9</v>
      </c>
      <c r="F74" s="13">
        <f t="shared" ref="F74" si="519">K74+P74+U74+Z74+AE74+AJ74+AO74+AT74+AY74</f>
        <v>0</v>
      </c>
      <c r="G74" s="13">
        <f t="shared" ref="G74" si="520">L74+Q74+V74+AA74+AF74+AK74+AP74+AU74+AZ74</f>
        <v>0</v>
      </c>
      <c r="H74" s="13">
        <f t="shared" ref="H74" si="521">M74+R74+W74+AB74+AG74+AL74+AQ74+AV74+BA74</f>
        <v>3273.9</v>
      </c>
      <c r="I74" s="13">
        <f t="shared" ref="I74" si="522">N74+S74+X74+AC74+AH74+AM74+AR74+AW74+BB74</f>
        <v>0</v>
      </c>
      <c r="J74" s="13">
        <f t="shared" ref="J74" si="523">M74</f>
        <v>0</v>
      </c>
      <c r="K74" s="29">
        <v>0</v>
      </c>
      <c r="L74" s="29">
        <v>0</v>
      </c>
      <c r="M74" s="13">
        <v>0</v>
      </c>
      <c r="N74" s="29">
        <v>0</v>
      </c>
      <c r="O74" s="13">
        <f t="shared" ref="O74" si="524">R74</f>
        <v>0</v>
      </c>
      <c r="P74" s="29">
        <v>0</v>
      </c>
      <c r="Q74" s="29">
        <v>0</v>
      </c>
      <c r="R74" s="36">
        <v>0</v>
      </c>
      <c r="S74" s="29">
        <v>0</v>
      </c>
      <c r="T74" s="13">
        <f t="shared" si="444"/>
        <v>3273.9</v>
      </c>
      <c r="U74" s="29">
        <v>0</v>
      </c>
      <c r="V74" s="29">
        <v>0</v>
      </c>
      <c r="W74" s="36">
        <v>3273.9</v>
      </c>
      <c r="X74" s="29">
        <v>0</v>
      </c>
      <c r="Y74" s="13">
        <f t="shared" si="467"/>
        <v>0</v>
      </c>
      <c r="Z74" s="29">
        <v>0</v>
      </c>
      <c r="AA74" s="29">
        <v>0</v>
      </c>
      <c r="AB74" s="29">
        <v>0</v>
      </c>
      <c r="AC74" s="29">
        <v>0</v>
      </c>
      <c r="AD74" s="13">
        <f t="shared" si="468"/>
        <v>0</v>
      </c>
      <c r="AE74" s="29">
        <v>0</v>
      </c>
      <c r="AF74" s="29">
        <v>0</v>
      </c>
      <c r="AG74" s="29">
        <v>0</v>
      </c>
      <c r="AH74" s="29">
        <v>0</v>
      </c>
      <c r="AI74" s="13">
        <f t="shared" si="469"/>
        <v>0</v>
      </c>
      <c r="AJ74" s="29">
        <v>0</v>
      </c>
      <c r="AK74" s="29">
        <v>0</v>
      </c>
      <c r="AL74" s="29">
        <v>0</v>
      </c>
      <c r="AM74" s="29">
        <v>0</v>
      </c>
      <c r="AN74" s="13">
        <f t="shared" si="470"/>
        <v>0</v>
      </c>
      <c r="AO74" s="29">
        <v>0</v>
      </c>
      <c r="AP74" s="29">
        <v>0</v>
      </c>
      <c r="AQ74" s="29">
        <v>0</v>
      </c>
      <c r="AR74" s="29">
        <v>0</v>
      </c>
      <c r="AS74" s="13">
        <f t="shared" si="471"/>
        <v>0</v>
      </c>
      <c r="AT74" s="29">
        <v>0</v>
      </c>
      <c r="AU74" s="29">
        <v>0</v>
      </c>
      <c r="AV74" s="29">
        <v>0</v>
      </c>
      <c r="AW74" s="29">
        <v>0</v>
      </c>
      <c r="AX74" s="13">
        <f t="shared" si="472"/>
        <v>0</v>
      </c>
      <c r="AY74" s="29">
        <v>0</v>
      </c>
      <c r="AZ74" s="29">
        <v>0</v>
      </c>
      <c r="BA74" s="29">
        <v>0</v>
      </c>
      <c r="BB74" s="29">
        <v>0</v>
      </c>
      <c r="BC74" s="13">
        <f t="shared" si="473"/>
        <v>0</v>
      </c>
      <c r="BD74" s="29">
        <v>0</v>
      </c>
      <c r="BE74" s="29">
        <v>0</v>
      </c>
      <c r="BF74" s="29">
        <v>0</v>
      </c>
      <c r="BG74" s="29">
        <v>0</v>
      </c>
      <c r="BH74" s="13">
        <f t="shared" si="474"/>
        <v>0</v>
      </c>
      <c r="BI74" s="29">
        <v>0</v>
      </c>
      <c r="BJ74" s="29">
        <v>0</v>
      </c>
      <c r="BK74" s="29">
        <v>0</v>
      </c>
      <c r="BL74" s="29">
        <v>0</v>
      </c>
    </row>
    <row r="75" spans="1:64" ht="75" x14ac:dyDescent="0.25">
      <c r="A75" s="10" t="s">
        <v>235</v>
      </c>
      <c r="B75" s="42" t="s">
        <v>275</v>
      </c>
      <c r="C75" s="11" t="s">
        <v>24</v>
      </c>
      <c r="D75" s="11" t="s">
        <v>56</v>
      </c>
      <c r="E75" s="13">
        <f t="shared" ref="E75" si="525">J75+O75+T75+Y75+AD75+AI75+AN75+AS75+AX75</f>
        <v>1791.9</v>
      </c>
      <c r="F75" s="13">
        <f t="shared" ref="F75" si="526">K75+P75+U75+Z75+AE75+AJ75+AO75+AT75+AY75</f>
        <v>0</v>
      </c>
      <c r="G75" s="13">
        <f t="shared" ref="G75" si="527">L75+Q75+V75+AA75+AF75+AK75+AP75+AU75+AZ75</f>
        <v>0</v>
      </c>
      <c r="H75" s="13">
        <f t="shared" ref="H75" si="528">M75+R75+W75+AB75+AG75+AL75+AQ75+AV75+BA75</f>
        <v>1791.9</v>
      </c>
      <c r="I75" s="13">
        <f t="shared" ref="I75" si="529">N75+S75+X75+AC75+AH75+AM75+AR75+AW75+BB75</f>
        <v>0</v>
      </c>
      <c r="J75" s="13">
        <f t="shared" ref="J75" si="530">M75</f>
        <v>0</v>
      </c>
      <c r="K75" s="29">
        <v>0</v>
      </c>
      <c r="L75" s="29">
        <v>0</v>
      </c>
      <c r="M75" s="13">
        <v>0</v>
      </c>
      <c r="N75" s="29">
        <v>0</v>
      </c>
      <c r="O75" s="13">
        <f t="shared" ref="O75" si="531">R75</f>
        <v>0</v>
      </c>
      <c r="P75" s="29">
        <v>0</v>
      </c>
      <c r="Q75" s="29">
        <v>0</v>
      </c>
      <c r="R75" s="36">
        <v>0</v>
      </c>
      <c r="S75" s="29">
        <v>0</v>
      </c>
      <c r="T75" s="13">
        <f t="shared" ref="T75" si="532">W75</f>
        <v>1791.9</v>
      </c>
      <c r="U75" s="29">
        <v>0</v>
      </c>
      <c r="V75" s="29">
        <v>0</v>
      </c>
      <c r="W75" s="36">
        <v>1791.9</v>
      </c>
      <c r="X75" s="29">
        <v>0</v>
      </c>
      <c r="Y75" s="13">
        <f t="shared" ref="Y75" si="533">AB75</f>
        <v>0</v>
      </c>
      <c r="Z75" s="29">
        <v>0</v>
      </c>
      <c r="AA75" s="29">
        <v>0</v>
      </c>
      <c r="AB75" s="29">
        <v>0</v>
      </c>
      <c r="AC75" s="29">
        <v>0</v>
      </c>
      <c r="AD75" s="13">
        <f t="shared" ref="AD75" si="534">AG75</f>
        <v>0</v>
      </c>
      <c r="AE75" s="29">
        <v>0</v>
      </c>
      <c r="AF75" s="29">
        <v>0</v>
      </c>
      <c r="AG75" s="29">
        <v>0</v>
      </c>
      <c r="AH75" s="29">
        <v>0</v>
      </c>
      <c r="AI75" s="13">
        <f t="shared" ref="AI75" si="535">AL75</f>
        <v>0</v>
      </c>
      <c r="AJ75" s="29">
        <v>0</v>
      </c>
      <c r="AK75" s="29">
        <v>0</v>
      </c>
      <c r="AL75" s="29">
        <v>0</v>
      </c>
      <c r="AM75" s="29">
        <v>0</v>
      </c>
      <c r="AN75" s="13">
        <f t="shared" ref="AN75" si="536">AQ75</f>
        <v>0</v>
      </c>
      <c r="AO75" s="29">
        <v>0</v>
      </c>
      <c r="AP75" s="29">
        <v>0</v>
      </c>
      <c r="AQ75" s="29">
        <v>0</v>
      </c>
      <c r="AR75" s="29">
        <v>0</v>
      </c>
      <c r="AS75" s="13">
        <f t="shared" ref="AS75" si="537">AV75</f>
        <v>0</v>
      </c>
      <c r="AT75" s="29">
        <v>0</v>
      </c>
      <c r="AU75" s="29">
        <v>0</v>
      </c>
      <c r="AV75" s="29">
        <v>0</v>
      </c>
      <c r="AW75" s="29">
        <v>0</v>
      </c>
      <c r="AX75" s="13">
        <f t="shared" ref="AX75" si="538">BA75</f>
        <v>0</v>
      </c>
      <c r="AY75" s="29">
        <v>0</v>
      </c>
      <c r="AZ75" s="29">
        <v>0</v>
      </c>
      <c r="BA75" s="29">
        <v>0</v>
      </c>
      <c r="BB75" s="29">
        <v>0</v>
      </c>
      <c r="BC75" s="13">
        <f t="shared" ref="BC75" si="539">BF75</f>
        <v>0</v>
      </c>
      <c r="BD75" s="29">
        <v>0</v>
      </c>
      <c r="BE75" s="29">
        <v>0</v>
      </c>
      <c r="BF75" s="29">
        <v>0</v>
      </c>
      <c r="BG75" s="29">
        <v>0</v>
      </c>
      <c r="BH75" s="13">
        <f t="shared" ref="BH75" si="540">BK75</f>
        <v>0</v>
      </c>
      <c r="BI75" s="29">
        <v>0</v>
      </c>
      <c r="BJ75" s="29">
        <v>0</v>
      </c>
      <c r="BK75" s="29">
        <v>0</v>
      </c>
      <c r="BL75" s="29">
        <v>0</v>
      </c>
    </row>
    <row r="76" spans="1:64" ht="75" x14ac:dyDescent="0.25">
      <c r="A76" s="10" t="s">
        <v>236</v>
      </c>
      <c r="B76" s="42" t="s">
        <v>230</v>
      </c>
      <c r="C76" s="11" t="s">
        <v>24</v>
      </c>
      <c r="D76" s="11" t="s">
        <v>56</v>
      </c>
      <c r="E76" s="13">
        <f t="shared" ref="E76" si="541">J76+O76+T76+Y76+AD76+AI76+AN76+AS76+AX76</f>
        <v>8577.1</v>
      </c>
      <c r="F76" s="13">
        <f t="shared" ref="F76" si="542">K76+P76+U76+Z76+AE76+AJ76+AO76+AT76+AY76</f>
        <v>0</v>
      </c>
      <c r="G76" s="13">
        <f t="shared" ref="G76" si="543">L76+Q76+V76+AA76+AF76+AK76+AP76+AU76+AZ76</f>
        <v>0</v>
      </c>
      <c r="H76" s="13">
        <f t="shared" ref="H76" si="544">M76+R76+W76+AB76+AG76+AL76+AQ76+AV76+BA76</f>
        <v>8577.1</v>
      </c>
      <c r="I76" s="13">
        <f t="shared" ref="I76" si="545">N76+S76+X76+AC76+AH76+AM76+AR76+AW76+BB76</f>
        <v>0</v>
      </c>
      <c r="J76" s="13">
        <f t="shared" ref="J76" si="546">M76</f>
        <v>0</v>
      </c>
      <c r="K76" s="29">
        <v>0</v>
      </c>
      <c r="L76" s="29">
        <v>0</v>
      </c>
      <c r="M76" s="13">
        <v>0</v>
      </c>
      <c r="N76" s="29">
        <v>0</v>
      </c>
      <c r="O76" s="13">
        <f t="shared" ref="O76" si="547">R76</f>
        <v>0</v>
      </c>
      <c r="P76" s="29">
        <v>0</v>
      </c>
      <c r="Q76" s="29">
        <v>0</v>
      </c>
      <c r="R76" s="36">
        <v>0</v>
      </c>
      <c r="S76" s="29">
        <v>0</v>
      </c>
      <c r="T76" s="13">
        <f t="shared" ref="T76" si="548">W76</f>
        <v>8577.1</v>
      </c>
      <c r="U76" s="29">
        <v>0</v>
      </c>
      <c r="V76" s="29">
        <v>0</v>
      </c>
      <c r="W76" s="36">
        <v>8577.1</v>
      </c>
      <c r="X76" s="29">
        <v>0</v>
      </c>
      <c r="Y76" s="13">
        <f t="shared" ref="Y76" si="549">AB76</f>
        <v>0</v>
      </c>
      <c r="Z76" s="29">
        <v>0</v>
      </c>
      <c r="AA76" s="29">
        <v>0</v>
      </c>
      <c r="AB76" s="29">
        <v>0</v>
      </c>
      <c r="AC76" s="29">
        <v>0</v>
      </c>
      <c r="AD76" s="13">
        <f t="shared" ref="AD76" si="550">AG76</f>
        <v>0</v>
      </c>
      <c r="AE76" s="29">
        <v>0</v>
      </c>
      <c r="AF76" s="29">
        <v>0</v>
      </c>
      <c r="AG76" s="29">
        <v>0</v>
      </c>
      <c r="AH76" s="29">
        <v>0</v>
      </c>
      <c r="AI76" s="13">
        <f t="shared" ref="AI76" si="551">AL76</f>
        <v>0</v>
      </c>
      <c r="AJ76" s="29">
        <v>0</v>
      </c>
      <c r="AK76" s="29">
        <v>0</v>
      </c>
      <c r="AL76" s="29">
        <v>0</v>
      </c>
      <c r="AM76" s="29">
        <v>0</v>
      </c>
      <c r="AN76" s="13">
        <f t="shared" ref="AN76" si="552">AQ76</f>
        <v>0</v>
      </c>
      <c r="AO76" s="29">
        <v>0</v>
      </c>
      <c r="AP76" s="29">
        <v>0</v>
      </c>
      <c r="AQ76" s="29">
        <v>0</v>
      </c>
      <c r="AR76" s="29">
        <v>0</v>
      </c>
      <c r="AS76" s="13">
        <f t="shared" ref="AS76" si="553">AV76</f>
        <v>0</v>
      </c>
      <c r="AT76" s="29">
        <v>0</v>
      </c>
      <c r="AU76" s="29">
        <v>0</v>
      </c>
      <c r="AV76" s="29">
        <v>0</v>
      </c>
      <c r="AW76" s="29">
        <v>0</v>
      </c>
      <c r="AX76" s="13">
        <f t="shared" ref="AX76" si="554">BA76</f>
        <v>0</v>
      </c>
      <c r="AY76" s="29">
        <v>0</v>
      </c>
      <c r="AZ76" s="29">
        <v>0</v>
      </c>
      <c r="BA76" s="29">
        <v>0</v>
      </c>
      <c r="BB76" s="29">
        <v>0</v>
      </c>
      <c r="BC76" s="13">
        <f t="shared" ref="BC76" si="555">BF76</f>
        <v>0</v>
      </c>
      <c r="BD76" s="29">
        <v>0</v>
      </c>
      <c r="BE76" s="29">
        <v>0</v>
      </c>
      <c r="BF76" s="29">
        <v>0</v>
      </c>
      <c r="BG76" s="29">
        <v>0</v>
      </c>
      <c r="BH76" s="13">
        <f t="shared" ref="BH76" si="556">BK76</f>
        <v>0</v>
      </c>
      <c r="BI76" s="29">
        <v>0</v>
      </c>
      <c r="BJ76" s="29">
        <v>0</v>
      </c>
      <c r="BK76" s="29">
        <v>0</v>
      </c>
      <c r="BL76" s="29">
        <v>0</v>
      </c>
    </row>
    <row r="77" spans="1:64" ht="75" x14ac:dyDescent="0.25">
      <c r="A77" s="10" t="s">
        <v>237</v>
      </c>
      <c r="B77" s="42" t="s">
        <v>231</v>
      </c>
      <c r="C77" s="11" t="s">
        <v>24</v>
      </c>
      <c r="D77" s="11" t="s">
        <v>56</v>
      </c>
      <c r="E77" s="13">
        <f t="shared" ref="E77" si="557">J77+O77+T77+Y77+AD77+AI77+AN77+AS77+AX77</f>
        <v>1551.6</v>
      </c>
      <c r="F77" s="13">
        <f t="shared" ref="F77" si="558">K77+P77+U77+Z77+AE77+AJ77+AO77+AT77+AY77</f>
        <v>0</v>
      </c>
      <c r="G77" s="13">
        <f t="shared" ref="G77" si="559">L77+Q77+V77+AA77+AF77+AK77+AP77+AU77+AZ77</f>
        <v>0</v>
      </c>
      <c r="H77" s="13">
        <f t="shared" ref="H77" si="560">M77+R77+W77+AB77+AG77+AL77+AQ77+AV77+BA77</f>
        <v>1551.6</v>
      </c>
      <c r="I77" s="13">
        <f t="shared" ref="I77" si="561">N77+S77+X77+AC77+AH77+AM77+AR77+AW77+BB77</f>
        <v>0</v>
      </c>
      <c r="J77" s="13">
        <f t="shared" ref="J77" si="562">M77</f>
        <v>0</v>
      </c>
      <c r="K77" s="29">
        <v>0</v>
      </c>
      <c r="L77" s="29">
        <v>0</v>
      </c>
      <c r="M77" s="13">
        <v>0</v>
      </c>
      <c r="N77" s="29">
        <v>0</v>
      </c>
      <c r="O77" s="13">
        <f t="shared" ref="O77" si="563">R77</f>
        <v>0</v>
      </c>
      <c r="P77" s="29">
        <v>0</v>
      </c>
      <c r="Q77" s="29">
        <v>0</v>
      </c>
      <c r="R77" s="36">
        <v>0</v>
      </c>
      <c r="S77" s="29">
        <v>0</v>
      </c>
      <c r="T77" s="13">
        <f t="shared" ref="T77" si="564">W77</f>
        <v>1551.6</v>
      </c>
      <c r="U77" s="29">
        <v>0</v>
      </c>
      <c r="V77" s="29">
        <v>0</v>
      </c>
      <c r="W77" s="36">
        <v>1551.6</v>
      </c>
      <c r="X77" s="29">
        <v>0</v>
      </c>
      <c r="Y77" s="13">
        <f t="shared" ref="Y77" si="565">AB77</f>
        <v>0</v>
      </c>
      <c r="Z77" s="29">
        <v>0</v>
      </c>
      <c r="AA77" s="29">
        <v>0</v>
      </c>
      <c r="AB77" s="29">
        <v>0</v>
      </c>
      <c r="AC77" s="29">
        <v>0</v>
      </c>
      <c r="AD77" s="13">
        <f t="shared" ref="AD77" si="566">AG77</f>
        <v>0</v>
      </c>
      <c r="AE77" s="29">
        <v>0</v>
      </c>
      <c r="AF77" s="29">
        <v>0</v>
      </c>
      <c r="AG77" s="29">
        <v>0</v>
      </c>
      <c r="AH77" s="29">
        <v>0</v>
      </c>
      <c r="AI77" s="13">
        <f t="shared" ref="AI77" si="567">AL77</f>
        <v>0</v>
      </c>
      <c r="AJ77" s="29">
        <v>0</v>
      </c>
      <c r="AK77" s="29">
        <v>0</v>
      </c>
      <c r="AL77" s="29">
        <v>0</v>
      </c>
      <c r="AM77" s="29">
        <v>0</v>
      </c>
      <c r="AN77" s="13">
        <f t="shared" ref="AN77" si="568">AQ77</f>
        <v>0</v>
      </c>
      <c r="AO77" s="29">
        <v>0</v>
      </c>
      <c r="AP77" s="29">
        <v>0</v>
      </c>
      <c r="AQ77" s="29">
        <v>0</v>
      </c>
      <c r="AR77" s="29">
        <v>0</v>
      </c>
      <c r="AS77" s="13">
        <f t="shared" ref="AS77" si="569">AV77</f>
        <v>0</v>
      </c>
      <c r="AT77" s="29">
        <v>0</v>
      </c>
      <c r="AU77" s="29">
        <v>0</v>
      </c>
      <c r="AV77" s="29">
        <v>0</v>
      </c>
      <c r="AW77" s="29">
        <v>0</v>
      </c>
      <c r="AX77" s="13">
        <f t="shared" ref="AX77" si="570">BA77</f>
        <v>0</v>
      </c>
      <c r="AY77" s="29">
        <v>0</v>
      </c>
      <c r="AZ77" s="29">
        <v>0</v>
      </c>
      <c r="BA77" s="29">
        <v>0</v>
      </c>
      <c r="BB77" s="29">
        <v>0</v>
      </c>
      <c r="BC77" s="13">
        <f t="shared" ref="BC77" si="571">BF77</f>
        <v>0</v>
      </c>
      <c r="BD77" s="29">
        <v>0</v>
      </c>
      <c r="BE77" s="29">
        <v>0</v>
      </c>
      <c r="BF77" s="29">
        <v>0</v>
      </c>
      <c r="BG77" s="29">
        <v>0</v>
      </c>
      <c r="BH77" s="13">
        <f t="shared" ref="BH77" si="572">BK77</f>
        <v>0</v>
      </c>
      <c r="BI77" s="29">
        <v>0</v>
      </c>
      <c r="BJ77" s="29">
        <v>0</v>
      </c>
      <c r="BK77" s="29">
        <v>0</v>
      </c>
      <c r="BL77" s="29">
        <v>0</v>
      </c>
    </row>
    <row r="78" spans="1:64" ht="90" x14ac:dyDescent="0.25">
      <c r="A78" s="10" t="s">
        <v>238</v>
      </c>
      <c r="B78" s="42" t="s">
        <v>232</v>
      </c>
      <c r="C78" s="11" t="s">
        <v>24</v>
      </c>
      <c r="D78" s="11" t="s">
        <v>56</v>
      </c>
      <c r="E78" s="13">
        <f t="shared" ref="E78" si="573">J78+O78+T78+Y78+AD78+AI78+AN78+AS78+AX78</f>
        <v>1568.3</v>
      </c>
      <c r="F78" s="13">
        <f t="shared" ref="F78" si="574">K78+P78+U78+Z78+AE78+AJ78+AO78+AT78+AY78</f>
        <v>0</v>
      </c>
      <c r="G78" s="13">
        <f t="shared" ref="G78" si="575">L78+Q78+V78+AA78+AF78+AK78+AP78+AU78+AZ78</f>
        <v>0</v>
      </c>
      <c r="H78" s="13">
        <f t="shared" ref="H78" si="576">M78+R78+W78+AB78+AG78+AL78+AQ78+AV78+BA78</f>
        <v>1568.3</v>
      </c>
      <c r="I78" s="13">
        <f t="shared" ref="I78" si="577">N78+S78+X78+AC78+AH78+AM78+AR78+AW78+BB78</f>
        <v>0</v>
      </c>
      <c r="J78" s="13">
        <f t="shared" ref="J78" si="578">M78</f>
        <v>0</v>
      </c>
      <c r="K78" s="29">
        <v>0</v>
      </c>
      <c r="L78" s="29">
        <v>0</v>
      </c>
      <c r="M78" s="13">
        <v>0</v>
      </c>
      <c r="N78" s="29">
        <v>0</v>
      </c>
      <c r="O78" s="13">
        <f t="shared" ref="O78" si="579">R78</f>
        <v>0</v>
      </c>
      <c r="P78" s="29">
        <v>0</v>
      </c>
      <c r="Q78" s="29">
        <v>0</v>
      </c>
      <c r="R78" s="36">
        <v>0</v>
      </c>
      <c r="S78" s="29">
        <v>0</v>
      </c>
      <c r="T78" s="13">
        <f t="shared" ref="T78" si="580">W78</f>
        <v>1568.3</v>
      </c>
      <c r="U78" s="29">
        <v>0</v>
      </c>
      <c r="V78" s="29">
        <v>0</v>
      </c>
      <c r="W78" s="36">
        <v>1568.3</v>
      </c>
      <c r="X78" s="29">
        <v>0</v>
      </c>
      <c r="Y78" s="13">
        <f t="shared" ref="Y78" si="581">AB78</f>
        <v>0</v>
      </c>
      <c r="Z78" s="29">
        <v>0</v>
      </c>
      <c r="AA78" s="29">
        <v>0</v>
      </c>
      <c r="AB78" s="29">
        <v>0</v>
      </c>
      <c r="AC78" s="29">
        <v>0</v>
      </c>
      <c r="AD78" s="13">
        <f t="shared" ref="AD78" si="582">AG78</f>
        <v>0</v>
      </c>
      <c r="AE78" s="29">
        <v>0</v>
      </c>
      <c r="AF78" s="29">
        <v>0</v>
      </c>
      <c r="AG78" s="29">
        <v>0</v>
      </c>
      <c r="AH78" s="29">
        <v>0</v>
      </c>
      <c r="AI78" s="13">
        <f t="shared" ref="AI78" si="583">AL78</f>
        <v>0</v>
      </c>
      <c r="AJ78" s="29">
        <v>0</v>
      </c>
      <c r="AK78" s="29">
        <v>0</v>
      </c>
      <c r="AL78" s="29">
        <v>0</v>
      </c>
      <c r="AM78" s="29">
        <v>0</v>
      </c>
      <c r="AN78" s="13">
        <f t="shared" ref="AN78" si="584">AQ78</f>
        <v>0</v>
      </c>
      <c r="AO78" s="29">
        <v>0</v>
      </c>
      <c r="AP78" s="29">
        <v>0</v>
      </c>
      <c r="AQ78" s="29">
        <v>0</v>
      </c>
      <c r="AR78" s="29">
        <v>0</v>
      </c>
      <c r="AS78" s="13">
        <f t="shared" ref="AS78" si="585">AV78</f>
        <v>0</v>
      </c>
      <c r="AT78" s="29">
        <v>0</v>
      </c>
      <c r="AU78" s="29">
        <v>0</v>
      </c>
      <c r="AV78" s="29">
        <v>0</v>
      </c>
      <c r="AW78" s="29">
        <v>0</v>
      </c>
      <c r="AX78" s="13">
        <f t="shared" ref="AX78" si="586">BA78</f>
        <v>0</v>
      </c>
      <c r="AY78" s="29">
        <v>0</v>
      </c>
      <c r="AZ78" s="29">
        <v>0</v>
      </c>
      <c r="BA78" s="29">
        <v>0</v>
      </c>
      <c r="BB78" s="29">
        <v>0</v>
      </c>
      <c r="BC78" s="13">
        <f t="shared" ref="BC78" si="587">BF78</f>
        <v>0</v>
      </c>
      <c r="BD78" s="29">
        <v>0</v>
      </c>
      <c r="BE78" s="29">
        <v>0</v>
      </c>
      <c r="BF78" s="29">
        <v>0</v>
      </c>
      <c r="BG78" s="29">
        <v>0</v>
      </c>
      <c r="BH78" s="13">
        <f t="shared" ref="BH78" si="588">BK78</f>
        <v>0</v>
      </c>
      <c r="BI78" s="29">
        <v>0</v>
      </c>
      <c r="BJ78" s="29">
        <v>0</v>
      </c>
      <c r="BK78" s="29">
        <v>0</v>
      </c>
      <c r="BL78" s="29">
        <v>0</v>
      </c>
    </row>
    <row r="79" spans="1:64" ht="90" x14ac:dyDescent="0.25">
      <c r="A79" s="10" t="s">
        <v>239</v>
      </c>
      <c r="B79" s="42" t="s">
        <v>233</v>
      </c>
      <c r="C79" s="11" t="s">
        <v>24</v>
      </c>
      <c r="D79" s="11" t="s">
        <v>56</v>
      </c>
      <c r="E79" s="13">
        <f t="shared" ref="E79" si="589">J79+O79+T79+Y79+AD79+AI79+AN79+AS79+AX79</f>
        <v>1568.3</v>
      </c>
      <c r="F79" s="13">
        <f t="shared" ref="F79" si="590">K79+P79+U79+Z79+AE79+AJ79+AO79+AT79+AY79</f>
        <v>0</v>
      </c>
      <c r="G79" s="13">
        <f t="shared" ref="G79" si="591">L79+Q79+V79+AA79+AF79+AK79+AP79+AU79+AZ79</f>
        <v>0</v>
      </c>
      <c r="H79" s="13">
        <f t="shared" ref="H79" si="592">M79+R79+W79+AB79+AG79+AL79+AQ79+AV79+BA79</f>
        <v>1568.3</v>
      </c>
      <c r="I79" s="13">
        <f t="shared" ref="I79" si="593">N79+S79+X79+AC79+AH79+AM79+AR79+AW79+BB79</f>
        <v>0</v>
      </c>
      <c r="J79" s="13">
        <f t="shared" ref="J79" si="594">M79</f>
        <v>0</v>
      </c>
      <c r="K79" s="29">
        <v>0</v>
      </c>
      <c r="L79" s="29">
        <v>0</v>
      </c>
      <c r="M79" s="13">
        <v>0</v>
      </c>
      <c r="N79" s="29">
        <v>0</v>
      </c>
      <c r="O79" s="13">
        <f t="shared" ref="O79" si="595">R79</f>
        <v>0</v>
      </c>
      <c r="P79" s="29">
        <v>0</v>
      </c>
      <c r="Q79" s="29">
        <v>0</v>
      </c>
      <c r="R79" s="36">
        <v>0</v>
      </c>
      <c r="S79" s="29">
        <v>0</v>
      </c>
      <c r="T79" s="13">
        <f t="shared" ref="T79" si="596">W79</f>
        <v>1568.3</v>
      </c>
      <c r="U79" s="29">
        <v>0</v>
      </c>
      <c r="V79" s="29">
        <v>0</v>
      </c>
      <c r="W79" s="36">
        <v>1568.3</v>
      </c>
      <c r="X79" s="29">
        <v>0</v>
      </c>
      <c r="Y79" s="13">
        <f t="shared" ref="Y79" si="597">AB79</f>
        <v>0</v>
      </c>
      <c r="Z79" s="29">
        <v>0</v>
      </c>
      <c r="AA79" s="29">
        <v>0</v>
      </c>
      <c r="AB79" s="29">
        <v>0</v>
      </c>
      <c r="AC79" s="29">
        <v>0</v>
      </c>
      <c r="AD79" s="13">
        <f t="shared" ref="AD79" si="598">AG79</f>
        <v>0</v>
      </c>
      <c r="AE79" s="29">
        <v>0</v>
      </c>
      <c r="AF79" s="29">
        <v>0</v>
      </c>
      <c r="AG79" s="29">
        <v>0</v>
      </c>
      <c r="AH79" s="29">
        <v>0</v>
      </c>
      <c r="AI79" s="13">
        <f t="shared" ref="AI79" si="599">AL79</f>
        <v>0</v>
      </c>
      <c r="AJ79" s="29">
        <v>0</v>
      </c>
      <c r="AK79" s="29">
        <v>0</v>
      </c>
      <c r="AL79" s="29">
        <v>0</v>
      </c>
      <c r="AM79" s="29">
        <v>0</v>
      </c>
      <c r="AN79" s="13">
        <f t="shared" ref="AN79" si="600">AQ79</f>
        <v>0</v>
      </c>
      <c r="AO79" s="29">
        <v>0</v>
      </c>
      <c r="AP79" s="29">
        <v>0</v>
      </c>
      <c r="AQ79" s="29">
        <v>0</v>
      </c>
      <c r="AR79" s="29">
        <v>0</v>
      </c>
      <c r="AS79" s="13">
        <f t="shared" ref="AS79" si="601">AV79</f>
        <v>0</v>
      </c>
      <c r="AT79" s="29">
        <v>0</v>
      </c>
      <c r="AU79" s="29">
        <v>0</v>
      </c>
      <c r="AV79" s="29">
        <v>0</v>
      </c>
      <c r="AW79" s="29">
        <v>0</v>
      </c>
      <c r="AX79" s="13">
        <f t="shared" ref="AX79" si="602">BA79</f>
        <v>0</v>
      </c>
      <c r="AY79" s="29">
        <v>0</v>
      </c>
      <c r="AZ79" s="29">
        <v>0</v>
      </c>
      <c r="BA79" s="29">
        <v>0</v>
      </c>
      <c r="BB79" s="29">
        <v>0</v>
      </c>
      <c r="BC79" s="13">
        <f t="shared" ref="BC79" si="603">BF79</f>
        <v>0</v>
      </c>
      <c r="BD79" s="29">
        <v>0</v>
      </c>
      <c r="BE79" s="29">
        <v>0</v>
      </c>
      <c r="BF79" s="29">
        <v>0</v>
      </c>
      <c r="BG79" s="29">
        <v>0</v>
      </c>
      <c r="BH79" s="13">
        <f t="shared" ref="BH79" si="604">BK79</f>
        <v>0</v>
      </c>
      <c r="BI79" s="29">
        <v>0</v>
      </c>
      <c r="BJ79" s="29">
        <v>0</v>
      </c>
      <c r="BK79" s="29">
        <v>0</v>
      </c>
      <c r="BL79" s="29">
        <v>0</v>
      </c>
    </row>
    <row r="80" spans="1:64" ht="90" x14ac:dyDescent="0.25">
      <c r="A80" s="10" t="s">
        <v>240</v>
      </c>
      <c r="B80" s="42" t="s">
        <v>234</v>
      </c>
      <c r="C80" s="11" t="s">
        <v>24</v>
      </c>
      <c r="D80" s="11" t="s">
        <v>56</v>
      </c>
      <c r="E80" s="13">
        <f t="shared" ref="E80" si="605">J80+O80+T80+Y80+AD80+AI80+AN80+AS80+AX80</f>
        <v>1563.6</v>
      </c>
      <c r="F80" s="13">
        <f t="shared" ref="F80" si="606">K80+P80+U80+Z80+AE80+AJ80+AO80+AT80+AY80</f>
        <v>0</v>
      </c>
      <c r="G80" s="13">
        <f t="shared" ref="G80" si="607">L80+Q80+V80+AA80+AF80+AK80+AP80+AU80+AZ80</f>
        <v>0</v>
      </c>
      <c r="H80" s="13">
        <f t="shared" ref="H80" si="608">M80+R80+W80+AB80+AG80+AL80+AQ80+AV80+BA80</f>
        <v>1563.6</v>
      </c>
      <c r="I80" s="13">
        <f t="shared" ref="I80" si="609">N80+S80+X80+AC80+AH80+AM80+AR80+AW80+BB80</f>
        <v>0</v>
      </c>
      <c r="J80" s="13">
        <f t="shared" ref="J80" si="610">M80</f>
        <v>0</v>
      </c>
      <c r="K80" s="29">
        <v>0</v>
      </c>
      <c r="L80" s="29">
        <v>0</v>
      </c>
      <c r="M80" s="13">
        <v>0</v>
      </c>
      <c r="N80" s="29">
        <v>0</v>
      </c>
      <c r="O80" s="13">
        <f t="shared" ref="O80" si="611">R80</f>
        <v>0</v>
      </c>
      <c r="P80" s="29">
        <v>0</v>
      </c>
      <c r="Q80" s="29">
        <v>0</v>
      </c>
      <c r="R80" s="36">
        <v>0</v>
      </c>
      <c r="S80" s="29">
        <v>0</v>
      </c>
      <c r="T80" s="13">
        <f t="shared" ref="T80:T109" si="612">W80</f>
        <v>1563.6</v>
      </c>
      <c r="U80" s="29">
        <v>0</v>
      </c>
      <c r="V80" s="29">
        <v>0</v>
      </c>
      <c r="W80" s="36">
        <v>1563.6</v>
      </c>
      <c r="X80" s="29">
        <v>0</v>
      </c>
      <c r="Y80" s="13">
        <f t="shared" ref="Y80" si="613">AB80</f>
        <v>0</v>
      </c>
      <c r="Z80" s="29">
        <v>0</v>
      </c>
      <c r="AA80" s="29">
        <v>0</v>
      </c>
      <c r="AB80" s="29">
        <v>0</v>
      </c>
      <c r="AC80" s="29">
        <v>0</v>
      </c>
      <c r="AD80" s="13">
        <f t="shared" ref="AD80" si="614">AG80</f>
        <v>0</v>
      </c>
      <c r="AE80" s="29">
        <v>0</v>
      </c>
      <c r="AF80" s="29">
        <v>0</v>
      </c>
      <c r="AG80" s="29">
        <v>0</v>
      </c>
      <c r="AH80" s="29">
        <v>0</v>
      </c>
      <c r="AI80" s="13">
        <f t="shared" ref="AI80" si="615">AL80</f>
        <v>0</v>
      </c>
      <c r="AJ80" s="29">
        <v>0</v>
      </c>
      <c r="AK80" s="29">
        <v>0</v>
      </c>
      <c r="AL80" s="29">
        <v>0</v>
      </c>
      <c r="AM80" s="29">
        <v>0</v>
      </c>
      <c r="AN80" s="13">
        <f t="shared" ref="AN80" si="616">AQ80</f>
        <v>0</v>
      </c>
      <c r="AO80" s="29">
        <v>0</v>
      </c>
      <c r="AP80" s="29">
        <v>0</v>
      </c>
      <c r="AQ80" s="29">
        <v>0</v>
      </c>
      <c r="AR80" s="29">
        <v>0</v>
      </c>
      <c r="AS80" s="13">
        <f t="shared" ref="AS80" si="617">AV80</f>
        <v>0</v>
      </c>
      <c r="AT80" s="29">
        <v>0</v>
      </c>
      <c r="AU80" s="29">
        <v>0</v>
      </c>
      <c r="AV80" s="29">
        <v>0</v>
      </c>
      <c r="AW80" s="29">
        <v>0</v>
      </c>
      <c r="AX80" s="13">
        <f t="shared" ref="AX80" si="618">BA80</f>
        <v>0</v>
      </c>
      <c r="AY80" s="29">
        <v>0</v>
      </c>
      <c r="AZ80" s="29">
        <v>0</v>
      </c>
      <c r="BA80" s="29">
        <v>0</v>
      </c>
      <c r="BB80" s="29">
        <v>0</v>
      </c>
      <c r="BC80" s="13">
        <f t="shared" ref="BC80" si="619">BF80</f>
        <v>0</v>
      </c>
      <c r="BD80" s="29">
        <v>0</v>
      </c>
      <c r="BE80" s="29">
        <v>0</v>
      </c>
      <c r="BF80" s="29">
        <v>0</v>
      </c>
      <c r="BG80" s="29">
        <v>0</v>
      </c>
      <c r="BH80" s="13">
        <f t="shared" ref="BH80" si="620">BK80</f>
        <v>0</v>
      </c>
      <c r="BI80" s="29">
        <v>0</v>
      </c>
      <c r="BJ80" s="29">
        <v>0</v>
      </c>
      <c r="BK80" s="29">
        <v>0</v>
      </c>
      <c r="BL80" s="29">
        <v>0</v>
      </c>
    </row>
    <row r="81" spans="1:64" ht="60.75" customHeight="1" x14ac:dyDescent="0.25">
      <c r="A81" s="10" t="s">
        <v>241</v>
      </c>
      <c r="B81" s="42" t="s">
        <v>276</v>
      </c>
      <c r="C81" s="11" t="s">
        <v>24</v>
      </c>
      <c r="D81" s="11" t="s">
        <v>56</v>
      </c>
      <c r="E81" s="13">
        <f t="shared" ref="E81" si="621">J81+O81+T81+Y81+AD81+AI81+AN81+AS81+AX81</f>
        <v>2575</v>
      </c>
      <c r="F81" s="13">
        <f t="shared" ref="F81" si="622">K81+P81+U81+Z81+AE81+AJ81+AO81+AT81+AY81</f>
        <v>0</v>
      </c>
      <c r="G81" s="13">
        <f t="shared" ref="G81" si="623">L81+Q81+V81+AA81+AF81+AK81+AP81+AU81+AZ81</f>
        <v>0</v>
      </c>
      <c r="H81" s="13">
        <f t="shared" ref="H81" si="624">M81+R81+W81+AB81+AG81+AL81+AQ81+AV81+BA81</f>
        <v>2575</v>
      </c>
      <c r="I81" s="13">
        <f t="shared" ref="I81" si="625">N81+S81+X81+AC81+AH81+AM81+AR81+AW81+BB81</f>
        <v>0</v>
      </c>
      <c r="J81" s="13">
        <f t="shared" ref="J81" si="626">M81</f>
        <v>0</v>
      </c>
      <c r="K81" s="29">
        <v>0</v>
      </c>
      <c r="L81" s="29">
        <v>0</v>
      </c>
      <c r="M81" s="13">
        <v>0</v>
      </c>
      <c r="N81" s="29">
        <v>0</v>
      </c>
      <c r="O81" s="13">
        <f t="shared" ref="O81" si="627">R81</f>
        <v>0</v>
      </c>
      <c r="P81" s="29">
        <v>0</v>
      </c>
      <c r="Q81" s="29">
        <v>0</v>
      </c>
      <c r="R81" s="36">
        <v>0</v>
      </c>
      <c r="S81" s="29">
        <v>0</v>
      </c>
      <c r="T81" s="13">
        <f t="shared" ref="T81" si="628">W81</f>
        <v>2575</v>
      </c>
      <c r="U81" s="29">
        <v>0</v>
      </c>
      <c r="V81" s="29">
        <v>0</v>
      </c>
      <c r="W81" s="36">
        <v>2575</v>
      </c>
      <c r="X81" s="29">
        <v>0</v>
      </c>
      <c r="Y81" s="13">
        <f t="shared" ref="Y81" si="629">AB81</f>
        <v>0</v>
      </c>
      <c r="Z81" s="29">
        <v>0</v>
      </c>
      <c r="AA81" s="29">
        <v>0</v>
      </c>
      <c r="AB81" s="29">
        <v>0</v>
      </c>
      <c r="AC81" s="29">
        <v>0</v>
      </c>
      <c r="AD81" s="13">
        <f t="shared" ref="AD81" si="630">AG81</f>
        <v>0</v>
      </c>
      <c r="AE81" s="29">
        <v>0</v>
      </c>
      <c r="AF81" s="29">
        <v>0</v>
      </c>
      <c r="AG81" s="29">
        <v>0</v>
      </c>
      <c r="AH81" s="29">
        <v>0</v>
      </c>
      <c r="AI81" s="13">
        <f t="shared" ref="AI81" si="631">AL81</f>
        <v>0</v>
      </c>
      <c r="AJ81" s="29">
        <v>0</v>
      </c>
      <c r="AK81" s="29">
        <v>0</v>
      </c>
      <c r="AL81" s="29">
        <v>0</v>
      </c>
      <c r="AM81" s="29">
        <v>0</v>
      </c>
      <c r="AN81" s="13">
        <f t="shared" ref="AN81" si="632">AQ81</f>
        <v>0</v>
      </c>
      <c r="AO81" s="29">
        <v>0</v>
      </c>
      <c r="AP81" s="29">
        <v>0</v>
      </c>
      <c r="AQ81" s="29">
        <v>0</v>
      </c>
      <c r="AR81" s="29">
        <v>0</v>
      </c>
      <c r="AS81" s="13">
        <f t="shared" ref="AS81" si="633">AV81</f>
        <v>0</v>
      </c>
      <c r="AT81" s="29">
        <v>0</v>
      </c>
      <c r="AU81" s="29">
        <v>0</v>
      </c>
      <c r="AV81" s="29">
        <v>0</v>
      </c>
      <c r="AW81" s="29">
        <v>0</v>
      </c>
      <c r="AX81" s="13">
        <f t="shared" ref="AX81" si="634">BA81</f>
        <v>0</v>
      </c>
      <c r="AY81" s="29">
        <v>0</v>
      </c>
      <c r="AZ81" s="29">
        <v>0</v>
      </c>
      <c r="BA81" s="29">
        <v>0</v>
      </c>
      <c r="BB81" s="29">
        <v>0</v>
      </c>
      <c r="BC81" s="13">
        <f t="shared" ref="BC81" si="635">BF81</f>
        <v>0</v>
      </c>
      <c r="BD81" s="29">
        <v>0</v>
      </c>
      <c r="BE81" s="29">
        <v>0</v>
      </c>
      <c r="BF81" s="29">
        <v>0</v>
      </c>
      <c r="BG81" s="29">
        <v>0</v>
      </c>
      <c r="BH81" s="13">
        <f t="shared" ref="BH81" si="636">BK81</f>
        <v>0</v>
      </c>
      <c r="BI81" s="29">
        <v>0</v>
      </c>
      <c r="BJ81" s="29">
        <v>0</v>
      </c>
      <c r="BK81" s="29">
        <v>0</v>
      </c>
      <c r="BL81" s="29">
        <v>0</v>
      </c>
    </row>
    <row r="82" spans="1:64" ht="75" x14ac:dyDescent="0.25">
      <c r="A82" s="10" t="s">
        <v>242</v>
      </c>
      <c r="B82" s="50" t="s">
        <v>277</v>
      </c>
      <c r="C82" s="11" t="s">
        <v>24</v>
      </c>
      <c r="D82" s="11" t="s">
        <v>56</v>
      </c>
      <c r="E82" s="13">
        <f t="shared" ref="E82" si="637">J82+O82+T82+Y82+AD82+AI82+AN82+AS82+AX82</f>
        <v>1470.2</v>
      </c>
      <c r="F82" s="13">
        <f t="shared" ref="F82" si="638">K82+P82+U82+Z82+AE82+AJ82+AO82+AT82+AY82</f>
        <v>0</v>
      </c>
      <c r="G82" s="13">
        <f t="shared" ref="G82" si="639">L82+Q82+V82+AA82+AF82+AK82+AP82+AU82+AZ82</f>
        <v>0</v>
      </c>
      <c r="H82" s="13">
        <f t="shared" ref="H82" si="640">M82+R82+W82+AB82+AG82+AL82+AQ82+AV82+BA82</f>
        <v>1470.2</v>
      </c>
      <c r="I82" s="13">
        <f t="shared" ref="I82" si="641">N82+S82+X82+AC82+AH82+AM82+AR82+AW82+BB82</f>
        <v>0</v>
      </c>
      <c r="J82" s="13">
        <f t="shared" ref="J82" si="642">M82</f>
        <v>0</v>
      </c>
      <c r="K82" s="29">
        <v>0</v>
      </c>
      <c r="L82" s="29">
        <v>0</v>
      </c>
      <c r="M82" s="13">
        <v>0</v>
      </c>
      <c r="N82" s="29">
        <v>0</v>
      </c>
      <c r="O82" s="13">
        <f t="shared" ref="O82" si="643">R82</f>
        <v>0</v>
      </c>
      <c r="P82" s="29">
        <v>0</v>
      </c>
      <c r="Q82" s="29">
        <v>0</v>
      </c>
      <c r="R82" s="36">
        <v>0</v>
      </c>
      <c r="S82" s="29">
        <v>0</v>
      </c>
      <c r="T82" s="13">
        <f t="shared" ref="T82" si="644">W82</f>
        <v>1470.2</v>
      </c>
      <c r="U82" s="29">
        <v>0</v>
      </c>
      <c r="V82" s="29">
        <v>0</v>
      </c>
      <c r="W82" s="36">
        <v>1470.2</v>
      </c>
      <c r="X82" s="29">
        <v>0</v>
      </c>
      <c r="Y82" s="13">
        <f t="shared" ref="Y82" si="645">AB82</f>
        <v>0</v>
      </c>
      <c r="Z82" s="29">
        <v>0</v>
      </c>
      <c r="AA82" s="29">
        <v>0</v>
      </c>
      <c r="AB82" s="29">
        <v>0</v>
      </c>
      <c r="AC82" s="29">
        <v>0</v>
      </c>
      <c r="AD82" s="13">
        <f t="shared" ref="AD82" si="646">AG82</f>
        <v>0</v>
      </c>
      <c r="AE82" s="29">
        <v>0</v>
      </c>
      <c r="AF82" s="29">
        <v>0</v>
      </c>
      <c r="AG82" s="29">
        <v>0</v>
      </c>
      <c r="AH82" s="29">
        <v>0</v>
      </c>
      <c r="AI82" s="13">
        <f t="shared" ref="AI82" si="647">AL82</f>
        <v>0</v>
      </c>
      <c r="AJ82" s="29">
        <v>0</v>
      </c>
      <c r="AK82" s="29">
        <v>0</v>
      </c>
      <c r="AL82" s="29">
        <v>0</v>
      </c>
      <c r="AM82" s="29">
        <v>0</v>
      </c>
      <c r="AN82" s="13">
        <f t="shared" ref="AN82" si="648">AQ82</f>
        <v>0</v>
      </c>
      <c r="AO82" s="29">
        <v>0</v>
      </c>
      <c r="AP82" s="29">
        <v>0</v>
      </c>
      <c r="AQ82" s="29">
        <v>0</v>
      </c>
      <c r="AR82" s="29">
        <v>0</v>
      </c>
      <c r="AS82" s="13">
        <f t="shared" ref="AS82" si="649">AV82</f>
        <v>0</v>
      </c>
      <c r="AT82" s="29">
        <v>0</v>
      </c>
      <c r="AU82" s="29">
        <v>0</v>
      </c>
      <c r="AV82" s="29">
        <v>0</v>
      </c>
      <c r="AW82" s="29">
        <v>0</v>
      </c>
      <c r="AX82" s="13">
        <f t="shared" ref="AX82" si="650">BA82</f>
        <v>0</v>
      </c>
      <c r="AY82" s="29">
        <v>0</v>
      </c>
      <c r="AZ82" s="29">
        <v>0</v>
      </c>
      <c r="BA82" s="29">
        <v>0</v>
      </c>
      <c r="BB82" s="29">
        <v>0</v>
      </c>
      <c r="BC82" s="13">
        <f t="shared" ref="BC82" si="651">BF82</f>
        <v>0</v>
      </c>
      <c r="BD82" s="29">
        <v>0</v>
      </c>
      <c r="BE82" s="29">
        <v>0</v>
      </c>
      <c r="BF82" s="29">
        <v>0</v>
      </c>
      <c r="BG82" s="29">
        <v>0</v>
      </c>
      <c r="BH82" s="13">
        <f t="shared" ref="BH82" si="652">BK82</f>
        <v>0</v>
      </c>
      <c r="BI82" s="29">
        <v>0</v>
      </c>
      <c r="BJ82" s="29">
        <v>0</v>
      </c>
      <c r="BK82" s="29">
        <v>0</v>
      </c>
      <c r="BL82" s="29">
        <v>0</v>
      </c>
    </row>
    <row r="83" spans="1:64" ht="47.25" x14ac:dyDescent="0.25">
      <c r="A83" s="10" t="s">
        <v>243</v>
      </c>
      <c r="B83" s="56" t="s">
        <v>298</v>
      </c>
      <c r="C83" s="44" t="s">
        <v>24</v>
      </c>
      <c r="D83" s="11" t="s">
        <v>56</v>
      </c>
      <c r="E83" s="13">
        <f t="shared" ref="E83" si="653">J83+O83+T83+Y83+AD83+AI83+AN83+AS83+AX83</f>
        <v>6365.5</v>
      </c>
      <c r="F83" s="13">
        <f t="shared" ref="F83" si="654">K83+P83+U83+Z83+AE83+AJ83+AO83+AT83+AY83</f>
        <v>0</v>
      </c>
      <c r="G83" s="13">
        <f t="shared" ref="G83" si="655">L83+Q83+V83+AA83+AF83+AK83+AP83+AU83+AZ83</f>
        <v>0</v>
      </c>
      <c r="H83" s="13">
        <f t="shared" ref="H83" si="656">M83+R83+W83+AB83+AG83+AL83+AQ83+AV83+BA83</f>
        <v>6365.5</v>
      </c>
      <c r="I83" s="13">
        <f t="shared" ref="I83" si="657">N83+S83+X83+AC83+AH83+AM83+AR83+AW83+BB83</f>
        <v>0</v>
      </c>
      <c r="J83" s="13">
        <f t="shared" ref="J83" si="658">M83</f>
        <v>0</v>
      </c>
      <c r="K83" s="29">
        <v>0</v>
      </c>
      <c r="L83" s="29">
        <v>0</v>
      </c>
      <c r="M83" s="13">
        <v>0</v>
      </c>
      <c r="N83" s="29">
        <v>0</v>
      </c>
      <c r="O83" s="13">
        <f t="shared" ref="O83" si="659">R83</f>
        <v>0</v>
      </c>
      <c r="P83" s="29">
        <v>0</v>
      </c>
      <c r="Q83" s="29">
        <v>0</v>
      </c>
      <c r="R83" s="36">
        <v>0</v>
      </c>
      <c r="S83" s="29">
        <v>0</v>
      </c>
      <c r="T83" s="13">
        <f t="shared" ref="T83" si="660">W83</f>
        <v>6365.5</v>
      </c>
      <c r="U83" s="29">
        <v>0</v>
      </c>
      <c r="V83" s="29">
        <v>0</v>
      </c>
      <c r="W83" s="36">
        <f>4893.3+1472.2</f>
        <v>6365.5</v>
      </c>
      <c r="X83" s="29">
        <v>0</v>
      </c>
      <c r="Y83" s="13">
        <f t="shared" ref="Y83" si="661">AB83</f>
        <v>0</v>
      </c>
      <c r="Z83" s="29">
        <v>0</v>
      </c>
      <c r="AA83" s="29">
        <v>0</v>
      </c>
      <c r="AB83" s="29">
        <v>0</v>
      </c>
      <c r="AC83" s="29">
        <v>0</v>
      </c>
      <c r="AD83" s="13">
        <f t="shared" ref="AD83" si="662">AG83</f>
        <v>0</v>
      </c>
      <c r="AE83" s="29">
        <v>0</v>
      </c>
      <c r="AF83" s="29">
        <v>0</v>
      </c>
      <c r="AG83" s="29">
        <v>0</v>
      </c>
      <c r="AH83" s="29">
        <v>0</v>
      </c>
      <c r="AI83" s="13">
        <f t="shared" ref="AI83" si="663">AL83</f>
        <v>0</v>
      </c>
      <c r="AJ83" s="29">
        <v>0</v>
      </c>
      <c r="AK83" s="29">
        <v>0</v>
      </c>
      <c r="AL83" s="29">
        <v>0</v>
      </c>
      <c r="AM83" s="29">
        <v>0</v>
      </c>
      <c r="AN83" s="13">
        <f t="shared" ref="AN83" si="664">AQ83</f>
        <v>0</v>
      </c>
      <c r="AO83" s="29">
        <v>0</v>
      </c>
      <c r="AP83" s="29">
        <v>0</v>
      </c>
      <c r="AQ83" s="29">
        <v>0</v>
      </c>
      <c r="AR83" s="29">
        <v>0</v>
      </c>
      <c r="AS83" s="13">
        <f t="shared" ref="AS83" si="665">AV83</f>
        <v>0</v>
      </c>
      <c r="AT83" s="29">
        <v>0</v>
      </c>
      <c r="AU83" s="29">
        <v>0</v>
      </c>
      <c r="AV83" s="29">
        <v>0</v>
      </c>
      <c r="AW83" s="29">
        <v>0</v>
      </c>
      <c r="AX83" s="13">
        <f t="shared" ref="AX83" si="666">BA83</f>
        <v>0</v>
      </c>
      <c r="AY83" s="29">
        <v>0</v>
      </c>
      <c r="AZ83" s="29">
        <v>0</v>
      </c>
      <c r="BA83" s="29">
        <v>0</v>
      </c>
      <c r="BB83" s="29">
        <v>0</v>
      </c>
      <c r="BC83" s="13">
        <f t="shared" ref="BC83" si="667">BF83</f>
        <v>0</v>
      </c>
      <c r="BD83" s="29">
        <v>0</v>
      </c>
      <c r="BE83" s="29">
        <v>0</v>
      </c>
      <c r="BF83" s="29">
        <v>0</v>
      </c>
      <c r="BG83" s="29">
        <v>0</v>
      </c>
      <c r="BH83" s="13">
        <f t="shared" ref="BH83" si="668">BK83</f>
        <v>0</v>
      </c>
      <c r="BI83" s="29">
        <v>0</v>
      </c>
      <c r="BJ83" s="29">
        <v>0</v>
      </c>
      <c r="BK83" s="29">
        <v>0</v>
      </c>
      <c r="BL83" s="29">
        <v>0</v>
      </c>
    </row>
    <row r="84" spans="1:64" ht="47.25" x14ac:dyDescent="0.25">
      <c r="A84" s="10" t="s">
        <v>261</v>
      </c>
      <c r="B84" s="57" t="s">
        <v>250</v>
      </c>
      <c r="C84" s="44" t="s">
        <v>24</v>
      </c>
      <c r="D84" s="11" t="s">
        <v>56</v>
      </c>
      <c r="E84" s="13">
        <f t="shared" ref="E84:E85" si="669">J84+O84+T84+Y84+AD84+AI84+AN84+AS84+AX84</f>
        <v>5837.2</v>
      </c>
      <c r="F84" s="13">
        <f t="shared" ref="F84:F85" si="670">K84+P84+U84+Z84+AE84+AJ84+AO84+AT84+AY84</f>
        <v>0</v>
      </c>
      <c r="G84" s="13">
        <f t="shared" ref="G84:G85" si="671">L84+Q84+V84+AA84+AF84+AK84+AP84+AU84+AZ84</f>
        <v>0</v>
      </c>
      <c r="H84" s="13">
        <f t="shared" ref="H84:H85" si="672">M84+R84+W84+AB84+AG84+AL84+AQ84+AV84+BA84</f>
        <v>5837.2</v>
      </c>
      <c r="I84" s="13">
        <f t="shared" ref="I84:I85" si="673">N84+S84+X84+AC84+AH84+AM84+AR84+AW84+BB84</f>
        <v>0</v>
      </c>
      <c r="J84" s="13">
        <f t="shared" ref="J84:J85" si="674">M84</f>
        <v>0</v>
      </c>
      <c r="K84" s="29">
        <v>0</v>
      </c>
      <c r="L84" s="29">
        <v>0</v>
      </c>
      <c r="M84" s="13">
        <v>0</v>
      </c>
      <c r="N84" s="29">
        <v>0</v>
      </c>
      <c r="O84" s="13">
        <f t="shared" ref="O84:O85" si="675">R84</f>
        <v>0</v>
      </c>
      <c r="P84" s="29">
        <v>0</v>
      </c>
      <c r="Q84" s="29">
        <v>0</v>
      </c>
      <c r="R84" s="36">
        <v>0</v>
      </c>
      <c r="S84" s="29">
        <v>0</v>
      </c>
      <c r="T84" s="13">
        <f t="shared" ref="T84:T85" si="676">W84</f>
        <v>5837.2</v>
      </c>
      <c r="U84" s="29">
        <v>0</v>
      </c>
      <c r="V84" s="29">
        <v>0</v>
      </c>
      <c r="W84" s="36">
        <v>5837.2</v>
      </c>
      <c r="X84" s="29">
        <v>0</v>
      </c>
      <c r="Y84" s="13">
        <f t="shared" ref="Y84:Y85" si="677">AB84</f>
        <v>0</v>
      </c>
      <c r="Z84" s="29">
        <v>0</v>
      </c>
      <c r="AA84" s="29">
        <v>0</v>
      </c>
      <c r="AB84" s="29">
        <v>0</v>
      </c>
      <c r="AC84" s="29">
        <v>0</v>
      </c>
      <c r="AD84" s="13">
        <f t="shared" ref="AD84:AD85" si="678">AG84</f>
        <v>0</v>
      </c>
      <c r="AE84" s="29">
        <v>0</v>
      </c>
      <c r="AF84" s="29">
        <v>0</v>
      </c>
      <c r="AG84" s="29">
        <v>0</v>
      </c>
      <c r="AH84" s="29">
        <v>0</v>
      </c>
      <c r="AI84" s="13">
        <f t="shared" ref="AI84:AI85" si="679">AL84</f>
        <v>0</v>
      </c>
      <c r="AJ84" s="29">
        <v>0</v>
      </c>
      <c r="AK84" s="29">
        <v>0</v>
      </c>
      <c r="AL84" s="29">
        <v>0</v>
      </c>
      <c r="AM84" s="29">
        <v>0</v>
      </c>
      <c r="AN84" s="13">
        <f t="shared" ref="AN84:AN85" si="680">AQ84</f>
        <v>0</v>
      </c>
      <c r="AO84" s="29">
        <v>0</v>
      </c>
      <c r="AP84" s="29">
        <v>0</v>
      </c>
      <c r="AQ84" s="29">
        <v>0</v>
      </c>
      <c r="AR84" s="29">
        <v>0</v>
      </c>
      <c r="AS84" s="13">
        <f t="shared" ref="AS84:AS85" si="681">AV84</f>
        <v>0</v>
      </c>
      <c r="AT84" s="29">
        <v>0</v>
      </c>
      <c r="AU84" s="29">
        <v>0</v>
      </c>
      <c r="AV84" s="29">
        <v>0</v>
      </c>
      <c r="AW84" s="29">
        <v>0</v>
      </c>
      <c r="AX84" s="13">
        <f t="shared" ref="AX84:AX85" si="682">BA84</f>
        <v>0</v>
      </c>
      <c r="AY84" s="29">
        <v>0</v>
      </c>
      <c r="AZ84" s="29">
        <v>0</v>
      </c>
      <c r="BA84" s="29">
        <v>0</v>
      </c>
      <c r="BB84" s="29">
        <v>0</v>
      </c>
      <c r="BC84" s="13">
        <f t="shared" ref="BC84:BC85" si="683">BF84</f>
        <v>0</v>
      </c>
      <c r="BD84" s="29">
        <v>0</v>
      </c>
      <c r="BE84" s="29">
        <v>0</v>
      </c>
      <c r="BF84" s="29">
        <v>0</v>
      </c>
      <c r="BG84" s="29">
        <v>0</v>
      </c>
      <c r="BH84" s="13">
        <f t="shared" ref="BH84:BH85" si="684">BK84</f>
        <v>0</v>
      </c>
      <c r="BI84" s="29">
        <v>0</v>
      </c>
      <c r="BJ84" s="29">
        <v>0</v>
      </c>
      <c r="BK84" s="29">
        <v>0</v>
      </c>
      <c r="BL84" s="29">
        <v>0</v>
      </c>
    </row>
    <row r="85" spans="1:64" ht="51" x14ac:dyDescent="0.25">
      <c r="A85" s="10" t="s">
        <v>262</v>
      </c>
      <c r="B85" s="56" t="s">
        <v>251</v>
      </c>
      <c r="C85" s="44" t="s">
        <v>24</v>
      </c>
      <c r="D85" s="11" t="s">
        <v>56</v>
      </c>
      <c r="E85" s="13">
        <f t="shared" si="669"/>
        <v>3560.2</v>
      </c>
      <c r="F85" s="13">
        <f t="shared" si="670"/>
        <v>0</v>
      </c>
      <c r="G85" s="13">
        <f t="shared" si="671"/>
        <v>0</v>
      </c>
      <c r="H85" s="13">
        <f t="shared" si="672"/>
        <v>3560.2</v>
      </c>
      <c r="I85" s="13">
        <f t="shared" si="673"/>
        <v>0</v>
      </c>
      <c r="J85" s="13">
        <f t="shared" si="674"/>
        <v>0</v>
      </c>
      <c r="K85" s="29">
        <v>0</v>
      </c>
      <c r="L85" s="29">
        <v>0</v>
      </c>
      <c r="M85" s="13">
        <v>0</v>
      </c>
      <c r="N85" s="29">
        <v>0</v>
      </c>
      <c r="O85" s="13">
        <f t="shared" si="675"/>
        <v>0</v>
      </c>
      <c r="P85" s="29">
        <v>0</v>
      </c>
      <c r="Q85" s="29">
        <v>0</v>
      </c>
      <c r="R85" s="36">
        <v>0</v>
      </c>
      <c r="S85" s="29">
        <v>0</v>
      </c>
      <c r="T85" s="13">
        <f t="shared" si="676"/>
        <v>3560.2</v>
      </c>
      <c r="U85" s="29">
        <v>0</v>
      </c>
      <c r="V85" s="29">
        <v>0</v>
      </c>
      <c r="W85" s="36">
        <v>3560.2</v>
      </c>
      <c r="X85" s="29">
        <v>0</v>
      </c>
      <c r="Y85" s="13">
        <f t="shared" si="677"/>
        <v>0</v>
      </c>
      <c r="Z85" s="29">
        <v>0</v>
      </c>
      <c r="AA85" s="29">
        <v>0</v>
      </c>
      <c r="AB85" s="29">
        <v>0</v>
      </c>
      <c r="AC85" s="29">
        <v>0</v>
      </c>
      <c r="AD85" s="13">
        <f t="shared" si="678"/>
        <v>0</v>
      </c>
      <c r="AE85" s="29">
        <v>0</v>
      </c>
      <c r="AF85" s="29">
        <v>0</v>
      </c>
      <c r="AG85" s="29">
        <v>0</v>
      </c>
      <c r="AH85" s="29">
        <v>0</v>
      </c>
      <c r="AI85" s="13">
        <f t="shared" si="679"/>
        <v>0</v>
      </c>
      <c r="AJ85" s="29">
        <v>0</v>
      </c>
      <c r="AK85" s="29">
        <v>0</v>
      </c>
      <c r="AL85" s="29">
        <v>0</v>
      </c>
      <c r="AM85" s="29">
        <v>0</v>
      </c>
      <c r="AN85" s="13">
        <f t="shared" si="680"/>
        <v>0</v>
      </c>
      <c r="AO85" s="29">
        <v>0</v>
      </c>
      <c r="AP85" s="29">
        <v>0</v>
      </c>
      <c r="AQ85" s="29">
        <v>0</v>
      </c>
      <c r="AR85" s="29">
        <v>0</v>
      </c>
      <c r="AS85" s="13">
        <f t="shared" si="681"/>
        <v>0</v>
      </c>
      <c r="AT85" s="29">
        <v>0</v>
      </c>
      <c r="AU85" s="29">
        <v>0</v>
      </c>
      <c r="AV85" s="29">
        <v>0</v>
      </c>
      <c r="AW85" s="29">
        <v>0</v>
      </c>
      <c r="AX85" s="13">
        <f t="shared" si="682"/>
        <v>0</v>
      </c>
      <c r="AY85" s="29">
        <v>0</v>
      </c>
      <c r="AZ85" s="29">
        <v>0</v>
      </c>
      <c r="BA85" s="29">
        <v>0</v>
      </c>
      <c r="BB85" s="29">
        <v>0</v>
      </c>
      <c r="BC85" s="13">
        <f t="shared" si="683"/>
        <v>0</v>
      </c>
      <c r="BD85" s="29">
        <v>0</v>
      </c>
      <c r="BE85" s="29">
        <v>0</v>
      </c>
      <c r="BF85" s="29">
        <v>0</v>
      </c>
      <c r="BG85" s="29">
        <v>0</v>
      </c>
      <c r="BH85" s="13">
        <f t="shared" si="684"/>
        <v>0</v>
      </c>
      <c r="BI85" s="29">
        <v>0</v>
      </c>
      <c r="BJ85" s="29">
        <v>0</v>
      </c>
      <c r="BK85" s="29">
        <v>0</v>
      </c>
      <c r="BL85" s="29">
        <v>0</v>
      </c>
    </row>
    <row r="86" spans="1:64" ht="51" x14ac:dyDescent="0.25">
      <c r="A86" s="10" t="s">
        <v>263</v>
      </c>
      <c r="B86" s="56" t="s">
        <v>252</v>
      </c>
      <c r="C86" s="44" t="s">
        <v>24</v>
      </c>
      <c r="D86" s="11" t="s">
        <v>56</v>
      </c>
      <c r="E86" s="13">
        <f t="shared" ref="E86" si="685">J86+O86+T86+Y86+AD86+AI86+AN86+AS86+AX86</f>
        <v>4968.5</v>
      </c>
      <c r="F86" s="13">
        <f t="shared" ref="F86" si="686">K86+P86+U86+Z86+AE86+AJ86+AO86+AT86+AY86</f>
        <v>0</v>
      </c>
      <c r="G86" s="13">
        <f t="shared" ref="G86" si="687">L86+Q86+V86+AA86+AF86+AK86+AP86+AU86+AZ86</f>
        <v>0</v>
      </c>
      <c r="H86" s="13">
        <f t="shared" ref="H86" si="688">M86+R86+W86+AB86+AG86+AL86+AQ86+AV86+BA86</f>
        <v>4968.5</v>
      </c>
      <c r="I86" s="13">
        <f t="shared" ref="I86" si="689">N86+S86+X86+AC86+AH86+AM86+AR86+AW86+BB86</f>
        <v>0</v>
      </c>
      <c r="J86" s="13">
        <f t="shared" ref="J86" si="690">M86</f>
        <v>0</v>
      </c>
      <c r="K86" s="29">
        <v>0</v>
      </c>
      <c r="L86" s="29">
        <v>0</v>
      </c>
      <c r="M86" s="13">
        <v>0</v>
      </c>
      <c r="N86" s="29">
        <v>0</v>
      </c>
      <c r="O86" s="13">
        <f t="shared" ref="O86" si="691">R86</f>
        <v>0</v>
      </c>
      <c r="P86" s="29">
        <v>0</v>
      </c>
      <c r="Q86" s="29">
        <v>0</v>
      </c>
      <c r="R86" s="36">
        <v>0</v>
      </c>
      <c r="S86" s="29">
        <v>0</v>
      </c>
      <c r="T86" s="13">
        <f t="shared" ref="T86" si="692">W86</f>
        <v>4968.5</v>
      </c>
      <c r="U86" s="29">
        <v>0</v>
      </c>
      <c r="V86" s="29">
        <v>0</v>
      </c>
      <c r="W86" s="36">
        <v>4968.5</v>
      </c>
      <c r="X86" s="29">
        <v>0</v>
      </c>
      <c r="Y86" s="13">
        <f t="shared" ref="Y86" si="693">AB86</f>
        <v>0</v>
      </c>
      <c r="Z86" s="29">
        <v>0</v>
      </c>
      <c r="AA86" s="29">
        <v>0</v>
      </c>
      <c r="AB86" s="29">
        <v>0</v>
      </c>
      <c r="AC86" s="29">
        <v>0</v>
      </c>
      <c r="AD86" s="13">
        <f t="shared" ref="AD86" si="694">AG86</f>
        <v>0</v>
      </c>
      <c r="AE86" s="29">
        <v>0</v>
      </c>
      <c r="AF86" s="29">
        <v>0</v>
      </c>
      <c r="AG86" s="29">
        <v>0</v>
      </c>
      <c r="AH86" s="29">
        <v>0</v>
      </c>
      <c r="AI86" s="13">
        <f t="shared" ref="AI86" si="695">AL86</f>
        <v>0</v>
      </c>
      <c r="AJ86" s="29">
        <v>0</v>
      </c>
      <c r="AK86" s="29">
        <v>0</v>
      </c>
      <c r="AL86" s="29">
        <v>0</v>
      </c>
      <c r="AM86" s="29">
        <v>0</v>
      </c>
      <c r="AN86" s="13">
        <f t="shared" ref="AN86" si="696">AQ86</f>
        <v>0</v>
      </c>
      <c r="AO86" s="29">
        <v>0</v>
      </c>
      <c r="AP86" s="29">
        <v>0</v>
      </c>
      <c r="AQ86" s="29">
        <v>0</v>
      </c>
      <c r="AR86" s="29">
        <v>0</v>
      </c>
      <c r="AS86" s="13">
        <f t="shared" ref="AS86" si="697">AV86</f>
        <v>0</v>
      </c>
      <c r="AT86" s="29">
        <v>0</v>
      </c>
      <c r="AU86" s="29">
        <v>0</v>
      </c>
      <c r="AV86" s="29">
        <v>0</v>
      </c>
      <c r="AW86" s="29">
        <v>0</v>
      </c>
      <c r="AX86" s="13">
        <f t="shared" ref="AX86" si="698">BA86</f>
        <v>0</v>
      </c>
      <c r="AY86" s="29">
        <v>0</v>
      </c>
      <c r="AZ86" s="29">
        <v>0</v>
      </c>
      <c r="BA86" s="29">
        <v>0</v>
      </c>
      <c r="BB86" s="29">
        <v>0</v>
      </c>
      <c r="BC86" s="13">
        <f t="shared" ref="BC86" si="699">BF86</f>
        <v>0</v>
      </c>
      <c r="BD86" s="29">
        <v>0</v>
      </c>
      <c r="BE86" s="29">
        <v>0</v>
      </c>
      <c r="BF86" s="29">
        <v>0</v>
      </c>
      <c r="BG86" s="29">
        <v>0</v>
      </c>
      <c r="BH86" s="13">
        <f t="shared" ref="BH86" si="700">BK86</f>
        <v>0</v>
      </c>
      <c r="BI86" s="29">
        <v>0</v>
      </c>
      <c r="BJ86" s="29">
        <v>0</v>
      </c>
      <c r="BK86" s="29">
        <v>0</v>
      </c>
      <c r="BL86" s="29">
        <v>0</v>
      </c>
    </row>
    <row r="87" spans="1:64" ht="51" x14ac:dyDescent="0.25">
      <c r="A87" s="10" t="s">
        <v>264</v>
      </c>
      <c r="B87" s="56" t="s">
        <v>253</v>
      </c>
      <c r="C87" s="44" t="s">
        <v>24</v>
      </c>
      <c r="D87" s="11" t="s">
        <v>56</v>
      </c>
      <c r="E87" s="13">
        <f t="shared" ref="E87" si="701">J87+O87+T87+Y87+AD87+AI87+AN87+AS87+AX87</f>
        <v>4194.3999999999996</v>
      </c>
      <c r="F87" s="13">
        <f t="shared" ref="F87" si="702">K87+P87+U87+Z87+AE87+AJ87+AO87+AT87+AY87</f>
        <v>0</v>
      </c>
      <c r="G87" s="13">
        <f t="shared" ref="G87" si="703">L87+Q87+V87+AA87+AF87+AK87+AP87+AU87+AZ87</f>
        <v>0</v>
      </c>
      <c r="H87" s="13">
        <f t="shared" ref="H87" si="704">M87+R87+W87+AB87+AG87+AL87+AQ87+AV87+BA87</f>
        <v>4194.3999999999996</v>
      </c>
      <c r="I87" s="13">
        <f t="shared" ref="I87" si="705">N87+S87+X87+AC87+AH87+AM87+AR87+AW87+BB87</f>
        <v>0</v>
      </c>
      <c r="J87" s="13">
        <f t="shared" ref="J87" si="706">M87</f>
        <v>0</v>
      </c>
      <c r="K87" s="29">
        <v>0</v>
      </c>
      <c r="L87" s="29">
        <v>0</v>
      </c>
      <c r="M87" s="13">
        <v>0</v>
      </c>
      <c r="N87" s="29">
        <v>0</v>
      </c>
      <c r="O87" s="13">
        <f t="shared" ref="O87" si="707">R87</f>
        <v>0</v>
      </c>
      <c r="P87" s="29">
        <v>0</v>
      </c>
      <c r="Q87" s="29">
        <v>0</v>
      </c>
      <c r="R87" s="36">
        <v>0</v>
      </c>
      <c r="S87" s="29">
        <v>0</v>
      </c>
      <c r="T87" s="13">
        <f t="shared" ref="T87" si="708">W87</f>
        <v>0</v>
      </c>
      <c r="U87" s="29">
        <v>0</v>
      </c>
      <c r="V87" s="29">
        <v>0</v>
      </c>
      <c r="W87" s="36">
        <v>0</v>
      </c>
      <c r="X87" s="29">
        <v>0</v>
      </c>
      <c r="Y87" s="13">
        <f t="shared" ref="Y87" si="709">AB87</f>
        <v>4194.3999999999996</v>
      </c>
      <c r="Z87" s="29">
        <v>0</v>
      </c>
      <c r="AA87" s="29">
        <v>0</v>
      </c>
      <c r="AB87" s="36">
        <v>4194.3999999999996</v>
      </c>
      <c r="AC87" s="29">
        <v>0</v>
      </c>
      <c r="AD87" s="13">
        <f t="shared" ref="AD87" si="710">AG87</f>
        <v>0</v>
      </c>
      <c r="AE87" s="29">
        <v>0</v>
      </c>
      <c r="AF87" s="29">
        <v>0</v>
      </c>
      <c r="AG87" s="29">
        <v>0</v>
      </c>
      <c r="AH87" s="29">
        <v>0</v>
      </c>
      <c r="AI87" s="13">
        <f t="shared" ref="AI87" si="711">AL87</f>
        <v>0</v>
      </c>
      <c r="AJ87" s="29">
        <v>0</v>
      </c>
      <c r="AK87" s="29">
        <v>0</v>
      </c>
      <c r="AL87" s="29">
        <v>0</v>
      </c>
      <c r="AM87" s="29">
        <v>0</v>
      </c>
      <c r="AN87" s="13">
        <f t="shared" ref="AN87" si="712">AQ87</f>
        <v>0</v>
      </c>
      <c r="AO87" s="29">
        <v>0</v>
      </c>
      <c r="AP87" s="29">
        <v>0</v>
      </c>
      <c r="AQ87" s="29">
        <v>0</v>
      </c>
      <c r="AR87" s="29">
        <v>0</v>
      </c>
      <c r="AS87" s="13">
        <f t="shared" ref="AS87" si="713">AV87</f>
        <v>0</v>
      </c>
      <c r="AT87" s="29">
        <v>0</v>
      </c>
      <c r="AU87" s="29">
        <v>0</v>
      </c>
      <c r="AV87" s="29">
        <v>0</v>
      </c>
      <c r="AW87" s="29">
        <v>0</v>
      </c>
      <c r="AX87" s="13">
        <f t="shared" ref="AX87" si="714">BA87</f>
        <v>0</v>
      </c>
      <c r="AY87" s="29">
        <v>0</v>
      </c>
      <c r="AZ87" s="29">
        <v>0</v>
      </c>
      <c r="BA87" s="29">
        <v>0</v>
      </c>
      <c r="BB87" s="29">
        <v>0</v>
      </c>
      <c r="BC87" s="13">
        <f t="shared" ref="BC87" si="715">BF87</f>
        <v>0</v>
      </c>
      <c r="BD87" s="29">
        <v>0</v>
      </c>
      <c r="BE87" s="29">
        <v>0</v>
      </c>
      <c r="BF87" s="29">
        <v>0</v>
      </c>
      <c r="BG87" s="29">
        <v>0</v>
      </c>
      <c r="BH87" s="13">
        <f t="shared" ref="BH87" si="716">BK87</f>
        <v>0</v>
      </c>
      <c r="BI87" s="29">
        <v>0</v>
      </c>
      <c r="BJ87" s="29">
        <v>0</v>
      </c>
      <c r="BK87" s="29">
        <v>0</v>
      </c>
      <c r="BL87" s="29">
        <v>0</v>
      </c>
    </row>
    <row r="88" spans="1:64" ht="51" x14ac:dyDescent="0.25">
      <c r="A88" s="10" t="s">
        <v>265</v>
      </c>
      <c r="B88" s="56" t="s">
        <v>254</v>
      </c>
      <c r="C88" s="44" t="s">
        <v>24</v>
      </c>
      <c r="D88" s="11" t="s">
        <v>56</v>
      </c>
      <c r="E88" s="13">
        <f t="shared" ref="E88" si="717">J88+O88+T88+Y88+AD88+AI88+AN88+AS88+AX88</f>
        <v>6591.5</v>
      </c>
      <c r="F88" s="13">
        <f t="shared" ref="F88" si="718">K88+P88+U88+Z88+AE88+AJ88+AO88+AT88+AY88</f>
        <v>0</v>
      </c>
      <c r="G88" s="13">
        <f t="shared" ref="G88" si="719">L88+Q88+V88+AA88+AF88+AK88+AP88+AU88+AZ88</f>
        <v>0</v>
      </c>
      <c r="H88" s="13">
        <f t="shared" ref="H88" si="720">M88+R88+W88+AB88+AG88+AL88+AQ88+AV88+BA88</f>
        <v>6591.5</v>
      </c>
      <c r="I88" s="13">
        <f t="shared" ref="I88" si="721">N88+S88+X88+AC88+AH88+AM88+AR88+AW88+BB88</f>
        <v>0</v>
      </c>
      <c r="J88" s="13">
        <f t="shared" ref="J88" si="722">M88</f>
        <v>0</v>
      </c>
      <c r="K88" s="29">
        <v>0</v>
      </c>
      <c r="L88" s="29">
        <v>0</v>
      </c>
      <c r="M88" s="13">
        <v>0</v>
      </c>
      <c r="N88" s="29">
        <v>0</v>
      </c>
      <c r="O88" s="13">
        <f t="shared" ref="O88" si="723">R88</f>
        <v>0</v>
      </c>
      <c r="P88" s="29">
        <v>0</v>
      </c>
      <c r="Q88" s="29">
        <v>0</v>
      </c>
      <c r="R88" s="36">
        <v>0</v>
      </c>
      <c r="S88" s="29">
        <v>0</v>
      </c>
      <c r="T88" s="13">
        <f t="shared" ref="T88" si="724">W88</f>
        <v>6591.5</v>
      </c>
      <c r="U88" s="29">
        <v>0</v>
      </c>
      <c r="V88" s="29">
        <v>0</v>
      </c>
      <c r="W88" s="36">
        <v>6591.5</v>
      </c>
      <c r="X88" s="29">
        <v>0</v>
      </c>
      <c r="Y88" s="13">
        <f t="shared" ref="Y88" si="725">AB88</f>
        <v>0</v>
      </c>
      <c r="Z88" s="29">
        <v>0</v>
      </c>
      <c r="AA88" s="29">
        <v>0</v>
      </c>
      <c r="AB88" s="36">
        <v>0</v>
      </c>
      <c r="AC88" s="29">
        <v>0</v>
      </c>
      <c r="AD88" s="13">
        <f t="shared" ref="AD88" si="726">AG88</f>
        <v>0</v>
      </c>
      <c r="AE88" s="29">
        <v>0</v>
      </c>
      <c r="AF88" s="29">
        <v>0</v>
      </c>
      <c r="AG88" s="29">
        <v>0</v>
      </c>
      <c r="AH88" s="29">
        <v>0</v>
      </c>
      <c r="AI88" s="13">
        <f t="shared" ref="AI88" si="727">AL88</f>
        <v>0</v>
      </c>
      <c r="AJ88" s="29">
        <v>0</v>
      </c>
      <c r="AK88" s="29">
        <v>0</v>
      </c>
      <c r="AL88" s="29">
        <v>0</v>
      </c>
      <c r="AM88" s="29">
        <v>0</v>
      </c>
      <c r="AN88" s="13">
        <f t="shared" ref="AN88" si="728">AQ88</f>
        <v>0</v>
      </c>
      <c r="AO88" s="29">
        <v>0</v>
      </c>
      <c r="AP88" s="29">
        <v>0</v>
      </c>
      <c r="AQ88" s="29">
        <v>0</v>
      </c>
      <c r="AR88" s="29">
        <v>0</v>
      </c>
      <c r="AS88" s="13">
        <f t="shared" ref="AS88" si="729">AV88</f>
        <v>0</v>
      </c>
      <c r="AT88" s="29">
        <v>0</v>
      </c>
      <c r="AU88" s="29">
        <v>0</v>
      </c>
      <c r="AV88" s="29">
        <v>0</v>
      </c>
      <c r="AW88" s="29">
        <v>0</v>
      </c>
      <c r="AX88" s="13">
        <f t="shared" ref="AX88" si="730">BA88</f>
        <v>0</v>
      </c>
      <c r="AY88" s="29">
        <v>0</v>
      </c>
      <c r="AZ88" s="29">
        <v>0</v>
      </c>
      <c r="BA88" s="29">
        <v>0</v>
      </c>
      <c r="BB88" s="29">
        <v>0</v>
      </c>
      <c r="BC88" s="13">
        <f t="shared" ref="BC88" si="731">BF88</f>
        <v>0</v>
      </c>
      <c r="BD88" s="29">
        <v>0</v>
      </c>
      <c r="BE88" s="29">
        <v>0</v>
      </c>
      <c r="BF88" s="29">
        <v>0</v>
      </c>
      <c r="BG88" s="29">
        <v>0</v>
      </c>
      <c r="BH88" s="13">
        <f t="shared" ref="BH88" si="732">BK88</f>
        <v>0</v>
      </c>
      <c r="BI88" s="29">
        <v>0</v>
      </c>
      <c r="BJ88" s="29">
        <v>0</v>
      </c>
      <c r="BK88" s="29">
        <v>0</v>
      </c>
      <c r="BL88" s="29">
        <v>0</v>
      </c>
    </row>
    <row r="89" spans="1:64" ht="47.25" x14ac:dyDescent="0.25">
      <c r="A89" s="10" t="s">
        <v>266</v>
      </c>
      <c r="B89" s="56" t="s">
        <v>256</v>
      </c>
      <c r="C89" s="44" t="s">
        <v>24</v>
      </c>
      <c r="D89" s="11" t="s">
        <v>56</v>
      </c>
      <c r="E89" s="13">
        <f t="shared" ref="E89" si="733">J89+O89+T89+Y89+AD89+AI89+AN89+AS89+AX89</f>
        <v>7399.6</v>
      </c>
      <c r="F89" s="13">
        <f t="shared" ref="F89" si="734">K89+P89+U89+Z89+AE89+AJ89+AO89+AT89+AY89</f>
        <v>0</v>
      </c>
      <c r="G89" s="13">
        <f t="shared" ref="G89" si="735">L89+Q89+V89+AA89+AF89+AK89+AP89+AU89+AZ89</f>
        <v>0</v>
      </c>
      <c r="H89" s="13">
        <f t="shared" ref="H89" si="736">M89+R89+W89+AB89+AG89+AL89+AQ89+AV89+BA89</f>
        <v>7399.6</v>
      </c>
      <c r="I89" s="13">
        <f t="shared" ref="I89" si="737">N89+S89+X89+AC89+AH89+AM89+AR89+AW89+BB89</f>
        <v>0</v>
      </c>
      <c r="J89" s="13">
        <f t="shared" ref="J89" si="738">M89</f>
        <v>0</v>
      </c>
      <c r="K89" s="29">
        <v>0</v>
      </c>
      <c r="L89" s="29">
        <v>0</v>
      </c>
      <c r="M89" s="13">
        <v>0</v>
      </c>
      <c r="N89" s="29">
        <v>0</v>
      </c>
      <c r="O89" s="13">
        <f t="shared" ref="O89" si="739">R89</f>
        <v>0</v>
      </c>
      <c r="P89" s="29">
        <v>0</v>
      </c>
      <c r="Q89" s="29">
        <v>0</v>
      </c>
      <c r="R89" s="36">
        <v>0</v>
      </c>
      <c r="S89" s="29">
        <v>0</v>
      </c>
      <c r="T89" s="13">
        <f t="shared" ref="T89" si="740">W89</f>
        <v>7399.6</v>
      </c>
      <c r="U89" s="29">
        <v>0</v>
      </c>
      <c r="V89" s="29">
        <v>0</v>
      </c>
      <c r="W89" s="36">
        <v>7399.6</v>
      </c>
      <c r="X89" s="29">
        <v>0</v>
      </c>
      <c r="Y89" s="13">
        <f t="shared" ref="Y89" si="741">AB89</f>
        <v>0</v>
      </c>
      <c r="Z89" s="29">
        <v>0</v>
      </c>
      <c r="AA89" s="29">
        <v>0</v>
      </c>
      <c r="AB89" s="36">
        <v>0</v>
      </c>
      <c r="AC89" s="29">
        <v>0</v>
      </c>
      <c r="AD89" s="13">
        <f t="shared" ref="AD89" si="742">AG89</f>
        <v>0</v>
      </c>
      <c r="AE89" s="29">
        <v>0</v>
      </c>
      <c r="AF89" s="29">
        <v>0</v>
      </c>
      <c r="AG89" s="29">
        <v>0</v>
      </c>
      <c r="AH89" s="29">
        <v>0</v>
      </c>
      <c r="AI89" s="13">
        <f t="shared" ref="AI89" si="743">AL89</f>
        <v>0</v>
      </c>
      <c r="AJ89" s="29">
        <v>0</v>
      </c>
      <c r="AK89" s="29">
        <v>0</v>
      </c>
      <c r="AL89" s="29">
        <v>0</v>
      </c>
      <c r="AM89" s="29">
        <v>0</v>
      </c>
      <c r="AN89" s="13">
        <f t="shared" ref="AN89" si="744">AQ89</f>
        <v>0</v>
      </c>
      <c r="AO89" s="29">
        <v>0</v>
      </c>
      <c r="AP89" s="29">
        <v>0</v>
      </c>
      <c r="AQ89" s="29">
        <v>0</v>
      </c>
      <c r="AR89" s="29">
        <v>0</v>
      </c>
      <c r="AS89" s="13">
        <f t="shared" ref="AS89" si="745">AV89</f>
        <v>0</v>
      </c>
      <c r="AT89" s="29">
        <v>0</v>
      </c>
      <c r="AU89" s="29">
        <v>0</v>
      </c>
      <c r="AV89" s="29">
        <v>0</v>
      </c>
      <c r="AW89" s="29">
        <v>0</v>
      </c>
      <c r="AX89" s="13">
        <f t="shared" ref="AX89" si="746">BA89</f>
        <v>0</v>
      </c>
      <c r="AY89" s="29">
        <v>0</v>
      </c>
      <c r="AZ89" s="29">
        <v>0</v>
      </c>
      <c r="BA89" s="29">
        <v>0</v>
      </c>
      <c r="BB89" s="29">
        <v>0</v>
      </c>
      <c r="BC89" s="13">
        <f t="shared" ref="BC89" si="747">BF89</f>
        <v>0</v>
      </c>
      <c r="BD89" s="29">
        <v>0</v>
      </c>
      <c r="BE89" s="29">
        <v>0</v>
      </c>
      <c r="BF89" s="29">
        <v>0</v>
      </c>
      <c r="BG89" s="29">
        <v>0</v>
      </c>
      <c r="BH89" s="13">
        <f t="shared" ref="BH89" si="748">BK89</f>
        <v>0</v>
      </c>
      <c r="BI89" s="29">
        <v>0</v>
      </c>
      <c r="BJ89" s="29">
        <v>0</v>
      </c>
      <c r="BK89" s="29">
        <v>0</v>
      </c>
      <c r="BL89" s="29">
        <v>0</v>
      </c>
    </row>
    <row r="90" spans="1:64" ht="51" x14ac:dyDescent="0.25">
      <c r="A90" s="10" t="s">
        <v>267</v>
      </c>
      <c r="B90" s="56" t="s">
        <v>289</v>
      </c>
      <c r="C90" s="44" t="s">
        <v>24</v>
      </c>
      <c r="D90" s="11" t="s">
        <v>56</v>
      </c>
      <c r="E90" s="13">
        <f t="shared" ref="E90" si="749">J90+O90+T90+Y90+AD90+AI90+AN90+AS90+AX90</f>
        <v>7911.9</v>
      </c>
      <c r="F90" s="13">
        <f t="shared" ref="F90" si="750">K90+P90+U90+Z90+AE90+AJ90+AO90+AT90+AY90</f>
        <v>0</v>
      </c>
      <c r="G90" s="13">
        <f t="shared" ref="G90" si="751">L90+Q90+V90+AA90+AF90+AK90+AP90+AU90+AZ90</f>
        <v>0</v>
      </c>
      <c r="H90" s="13">
        <f t="shared" ref="H90" si="752">M90+R90+W90+AB90+AG90+AL90+AQ90+AV90+BA90</f>
        <v>7911.9</v>
      </c>
      <c r="I90" s="13">
        <f t="shared" ref="I90" si="753">N90+S90+X90+AC90+AH90+AM90+AR90+AW90+BB90</f>
        <v>0</v>
      </c>
      <c r="J90" s="13">
        <f t="shared" ref="J90" si="754">M90</f>
        <v>0</v>
      </c>
      <c r="K90" s="29">
        <v>0</v>
      </c>
      <c r="L90" s="29">
        <v>0</v>
      </c>
      <c r="M90" s="13">
        <v>0</v>
      </c>
      <c r="N90" s="29">
        <v>0</v>
      </c>
      <c r="O90" s="13">
        <f t="shared" ref="O90" si="755">R90</f>
        <v>0</v>
      </c>
      <c r="P90" s="29">
        <v>0</v>
      </c>
      <c r="Q90" s="29">
        <v>0</v>
      </c>
      <c r="R90" s="36">
        <v>0</v>
      </c>
      <c r="S90" s="29">
        <v>0</v>
      </c>
      <c r="T90" s="13">
        <f t="shared" ref="T90" si="756">W90</f>
        <v>7911.9</v>
      </c>
      <c r="U90" s="29">
        <v>0</v>
      </c>
      <c r="V90" s="29">
        <v>0</v>
      </c>
      <c r="W90" s="36">
        <v>7911.9</v>
      </c>
      <c r="X90" s="29">
        <v>0</v>
      </c>
      <c r="Y90" s="13">
        <f t="shared" ref="Y90" si="757">AB90</f>
        <v>0</v>
      </c>
      <c r="Z90" s="29">
        <v>0</v>
      </c>
      <c r="AA90" s="29">
        <v>0</v>
      </c>
      <c r="AB90" s="36">
        <v>0</v>
      </c>
      <c r="AC90" s="29">
        <v>0</v>
      </c>
      <c r="AD90" s="13">
        <f t="shared" ref="AD90" si="758">AG90</f>
        <v>0</v>
      </c>
      <c r="AE90" s="29">
        <v>0</v>
      </c>
      <c r="AF90" s="29">
        <v>0</v>
      </c>
      <c r="AG90" s="29">
        <v>0</v>
      </c>
      <c r="AH90" s="29">
        <v>0</v>
      </c>
      <c r="AI90" s="13">
        <f t="shared" ref="AI90" si="759">AL90</f>
        <v>0</v>
      </c>
      <c r="AJ90" s="29">
        <v>0</v>
      </c>
      <c r="AK90" s="29">
        <v>0</v>
      </c>
      <c r="AL90" s="29">
        <v>0</v>
      </c>
      <c r="AM90" s="29">
        <v>0</v>
      </c>
      <c r="AN90" s="13">
        <f t="shared" ref="AN90" si="760">AQ90</f>
        <v>0</v>
      </c>
      <c r="AO90" s="29">
        <v>0</v>
      </c>
      <c r="AP90" s="29">
        <v>0</v>
      </c>
      <c r="AQ90" s="29">
        <v>0</v>
      </c>
      <c r="AR90" s="29">
        <v>0</v>
      </c>
      <c r="AS90" s="13">
        <f t="shared" ref="AS90" si="761">AV90</f>
        <v>0</v>
      </c>
      <c r="AT90" s="29">
        <v>0</v>
      </c>
      <c r="AU90" s="29">
        <v>0</v>
      </c>
      <c r="AV90" s="29">
        <v>0</v>
      </c>
      <c r="AW90" s="29">
        <v>0</v>
      </c>
      <c r="AX90" s="13">
        <f t="shared" ref="AX90" si="762">BA90</f>
        <v>0</v>
      </c>
      <c r="AY90" s="29">
        <v>0</v>
      </c>
      <c r="AZ90" s="29">
        <v>0</v>
      </c>
      <c r="BA90" s="29">
        <v>0</v>
      </c>
      <c r="BB90" s="29">
        <v>0</v>
      </c>
      <c r="BC90" s="13">
        <f t="shared" ref="BC90" si="763">BF90</f>
        <v>0</v>
      </c>
      <c r="BD90" s="29">
        <v>0</v>
      </c>
      <c r="BE90" s="29">
        <v>0</v>
      </c>
      <c r="BF90" s="29">
        <v>0</v>
      </c>
      <c r="BG90" s="29">
        <v>0</v>
      </c>
      <c r="BH90" s="13">
        <f t="shared" ref="BH90" si="764">BK90</f>
        <v>0</v>
      </c>
      <c r="BI90" s="29">
        <v>0</v>
      </c>
      <c r="BJ90" s="29">
        <v>0</v>
      </c>
      <c r="BK90" s="29">
        <v>0</v>
      </c>
      <c r="BL90" s="29">
        <v>0</v>
      </c>
    </row>
    <row r="91" spans="1:64" ht="51" x14ac:dyDescent="0.25">
      <c r="A91" s="10" t="s">
        <v>305</v>
      </c>
      <c r="B91" s="56" t="s">
        <v>290</v>
      </c>
      <c r="C91" s="44" t="s">
        <v>24</v>
      </c>
      <c r="D91" s="11" t="s">
        <v>56</v>
      </c>
      <c r="E91" s="13">
        <f t="shared" ref="E91" si="765">J91+O91+T91+Y91+AD91+AI91+AN91+AS91+AX91</f>
        <v>1691.2</v>
      </c>
      <c r="F91" s="13">
        <f t="shared" ref="F91" si="766">K91+P91+U91+Z91+AE91+AJ91+AO91+AT91+AY91</f>
        <v>0</v>
      </c>
      <c r="G91" s="13">
        <f t="shared" ref="G91" si="767">L91+Q91+V91+AA91+AF91+AK91+AP91+AU91+AZ91</f>
        <v>0</v>
      </c>
      <c r="H91" s="13">
        <f t="shared" ref="H91" si="768">M91+R91+W91+AB91+AG91+AL91+AQ91+AV91+BA91</f>
        <v>1691.2</v>
      </c>
      <c r="I91" s="13">
        <f t="shared" ref="I91" si="769">N91+S91+X91+AC91+AH91+AM91+AR91+AW91+BB91</f>
        <v>0</v>
      </c>
      <c r="J91" s="13">
        <f t="shared" ref="J91" si="770">M91</f>
        <v>0</v>
      </c>
      <c r="K91" s="29">
        <v>0</v>
      </c>
      <c r="L91" s="29">
        <v>0</v>
      </c>
      <c r="M91" s="13">
        <v>0</v>
      </c>
      <c r="N91" s="29">
        <v>0</v>
      </c>
      <c r="O91" s="13">
        <f t="shared" ref="O91" si="771">R91</f>
        <v>0</v>
      </c>
      <c r="P91" s="29">
        <v>0</v>
      </c>
      <c r="Q91" s="29">
        <v>0</v>
      </c>
      <c r="R91" s="36">
        <v>0</v>
      </c>
      <c r="S91" s="29">
        <v>0</v>
      </c>
      <c r="T91" s="13">
        <f t="shared" ref="T91" si="772">W91</f>
        <v>1691.2</v>
      </c>
      <c r="U91" s="29">
        <v>0</v>
      </c>
      <c r="V91" s="29">
        <v>0</v>
      </c>
      <c r="W91" s="36">
        <v>1691.2</v>
      </c>
      <c r="X91" s="29">
        <v>0</v>
      </c>
      <c r="Y91" s="13">
        <f t="shared" ref="Y91" si="773">AB91</f>
        <v>0</v>
      </c>
      <c r="Z91" s="29">
        <v>0</v>
      </c>
      <c r="AA91" s="29">
        <v>0</v>
      </c>
      <c r="AB91" s="36">
        <v>0</v>
      </c>
      <c r="AC91" s="29">
        <v>0</v>
      </c>
      <c r="AD91" s="13">
        <f t="shared" ref="AD91" si="774">AG91</f>
        <v>0</v>
      </c>
      <c r="AE91" s="29">
        <v>0</v>
      </c>
      <c r="AF91" s="29">
        <v>0</v>
      </c>
      <c r="AG91" s="29">
        <v>0</v>
      </c>
      <c r="AH91" s="29">
        <v>0</v>
      </c>
      <c r="AI91" s="13">
        <f t="shared" ref="AI91" si="775">AL91</f>
        <v>0</v>
      </c>
      <c r="AJ91" s="29">
        <v>0</v>
      </c>
      <c r="AK91" s="29">
        <v>0</v>
      </c>
      <c r="AL91" s="29">
        <v>0</v>
      </c>
      <c r="AM91" s="29">
        <v>0</v>
      </c>
      <c r="AN91" s="13">
        <f t="shared" ref="AN91" si="776">AQ91</f>
        <v>0</v>
      </c>
      <c r="AO91" s="29">
        <v>0</v>
      </c>
      <c r="AP91" s="29">
        <v>0</v>
      </c>
      <c r="AQ91" s="29">
        <v>0</v>
      </c>
      <c r="AR91" s="29">
        <v>0</v>
      </c>
      <c r="AS91" s="13">
        <f t="shared" ref="AS91" si="777">AV91</f>
        <v>0</v>
      </c>
      <c r="AT91" s="29">
        <v>0</v>
      </c>
      <c r="AU91" s="29">
        <v>0</v>
      </c>
      <c r="AV91" s="29">
        <v>0</v>
      </c>
      <c r="AW91" s="29">
        <v>0</v>
      </c>
      <c r="AX91" s="13">
        <f t="shared" ref="AX91" si="778">BA91</f>
        <v>0</v>
      </c>
      <c r="AY91" s="29">
        <v>0</v>
      </c>
      <c r="AZ91" s="29">
        <v>0</v>
      </c>
      <c r="BA91" s="29">
        <v>0</v>
      </c>
      <c r="BB91" s="29">
        <v>0</v>
      </c>
      <c r="BC91" s="13">
        <f t="shared" ref="BC91" si="779">BF91</f>
        <v>0</v>
      </c>
      <c r="BD91" s="29">
        <v>0</v>
      </c>
      <c r="BE91" s="29">
        <v>0</v>
      </c>
      <c r="BF91" s="29">
        <v>0</v>
      </c>
      <c r="BG91" s="29">
        <v>0</v>
      </c>
      <c r="BH91" s="13">
        <f t="shared" ref="BH91" si="780">BK91</f>
        <v>0</v>
      </c>
      <c r="BI91" s="29">
        <v>0</v>
      </c>
      <c r="BJ91" s="29">
        <v>0</v>
      </c>
      <c r="BK91" s="29">
        <v>0</v>
      </c>
      <c r="BL91" s="29">
        <v>0</v>
      </c>
    </row>
    <row r="92" spans="1:64" ht="51" x14ac:dyDescent="0.25">
      <c r="A92" s="10" t="s">
        <v>306</v>
      </c>
      <c r="B92" s="56" t="s">
        <v>291</v>
      </c>
      <c r="C92" s="44" t="s">
        <v>24</v>
      </c>
      <c r="D92" s="11" t="s">
        <v>56</v>
      </c>
      <c r="E92" s="13">
        <f t="shared" ref="E92" si="781">J92+O92+T92+Y92+AD92+AI92+AN92+AS92+AX92</f>
        <v>7789.9</v>
      </c>
      <c r="F92" s="13">
        <f t="shared" ref="F92" si="782">K92+P92+U92+Z92+AE92+AJ92+AO92+AT92+AY92</f>
        <v>0</v>
      </c>
      <c r="G92" s="13">
        <f t="shared" ref="G92" si="783">L92+Q92+V92+AA92+AF92+AK92+AP92+AU92+AZ92</f>
        <v>0</v>
      </c>
      <c r="H92" s="13">
        <f t="shared" ref="H92" si="784">M92+R92+W92+AB92+AG92+AL92+AQ92+AV92+BA92</f>
        <v>7789.9</v>
      </c>
      <c r="I92" s="13">
        <f t="shared" ref="I92" si="785">N92+S92+X92+AC92+AH92+AM92+AR92+AW92+BB92</f>
        <v>0</v>
      </c>
      <c r="J92" s="13">
        <f t="shared" ref="J92" si="786">M92</f>
        <v>0</v>
      </c>
      <c r="K92" s="29">
        <v>0</v>
      </c>
      <c r="L92" s="29">
        <v>0</v>
      </c>
      <c r="M92" s="13">
        <v>0</v>
      </c>
      <c r="N92" s="29">
        <v>0</v>
      </c>
      <c r="O92" s="13">
        <f t="shared" ref="O92" si="787">R92</f>
        <v>0</v>
      </c>
      <c r="P92" s="29">
        <v>0</v>
      </c>
      <c r="Q92" s="29">
        <v>0</v>
      </c>
      <c r="R92" s="36">
        <v>0</v>
      </c>
      <c r="S92" s="29">
        <v>0</v>
      </c>
      <c r="T92" s="13">
        <f t="shared" ref="T92" si="788">W92</f>
        <v>7789.9</v>
      </c>
      <c r="U92" s="29">
        <v>0</v>
      </c>
      <c r="V92" s="29">
        <v>0</v>
      </c>
      <c r="W92" s="36">
        <v>7789.9</v>
      </c>
      <c r="X92" s="29">
        <v>0</v>
      </c>
      <c r="Y92" s="13">
        <f t="shared" ref="Y92" si="789">AB92</f>
        <v>0</v>
      </c>
      <c r="Z92" s="29">
        <v>0</v>
      </c>
      <c r="AA92" s="29">
        <v>0</v>
      </c>
      <c r="AB92" s="36">
        <v>0</v>
      </c>
      <c r="AC92" s="29">
        <v>0</v>
      </c>
      <c r="AD92" s="13">
        <f t="shared" ref="AD92" si="790">AG92</f>
        <v>0</v>
      </c>
      <c r="AE92" s="29">
        <v>0</v>
      </c>
      <c r="AF92" s="29">
        <v>0</v>
      </c>
      <c r="AG92" s="29">
        <v>0</v>
      </c>
      <c r="AH92" s="29">
        <v>0</v>
      </c>
      <c r="AI92" s="13">
        <f t="shared" ref="AI92" si="791">AL92</f>
        <v>0</v>
      </c>
      <c r="AJ92" s="29">
        <v>0</v>
      </c>
      <c r="AK92" s="29">
        <v>0</v>
      </c>
      <c r="AL92" s="29">
        <v>0</v>
      </c>
      <c r="AM92" s="29">
        <v>0</v>
      </c>
      <c r="AN92" s="13">
        <f t="shared" ref="AN92" si="792">AQ92</f>
        <v>0</v>
      </c>
      <c r="AO92" s="29">
        <v>0</v>
      </c>
      <c r="AP92" s="29">
        <v>0</v>
      </c>
      <c r="AQ92" s="29">
        <v>0</v>
      </c>
      <c r="AR92" s="29">
        <v>0</v>
      </c>
      <c r="AS92" s="13">
        <f t="shared" ref="AS92" si="793">AV92</f>
        <v>0</v>
      </c>
      <c r="AT92" s="29">
        <v>0</v>
      </c>
      <c r="AU92" s="29">
        <v>0</v>
      </c>
      <c r="AV92" s="29">
        <v>0</v>
      </c>
      <c r="AW92" s="29">
        <v>0</v>
      </c>
      <c r="AX92" s="13">
        <f t="shared" ref="AX92" si="794">BA92</f>
        <v>0</v>
      </c>
      <c r="AY92" s="29">
        <v>0</v>
      </c>
      <c r="AZ92" s="29">
        <v>0</v>
      </c>
      <c r="BA92" s="29">
        <v>0</v>
      </c>
      <c r="BB92" s="29">
        <v>0</v>
      </c>
      <c r="BC92" s="13">
        <f t="shared" ref="BC92" si="795">BF92</f>
        <v>0</v>
      </c>
      <c r="BD92" s="29">
        <v>0</v>
      </c>
      <c r="BE92" s="29">
        <v>0</v>
      </c>
      <c r="BF92" s="29">
        <v>0</v>
      </c>
      <c r="BG92" s="29">
        <v>0</v>
      </c>
      <c r="BH92" s="13">
        <f t="shared" ref="BH92" si="796">BK92</f>
        <v>0</v>
      </c>
      <c r="BI92" s="29">
        <v>0</v>
      </c>
      <c r="BJ92" s="29">
        <v>0</v>
      </c>
      <c r="BK92" s="29">
        <v>0</v>
      </c>
      <c r="BL92" s="29">
        <v>0</v>
      </c>
    </row>
    <row r="93" spans="1:64" ht="51" x14ac:dyDescent="0.25">
      <c r="A93" s="10" t="s">
        <v>307</v>
      </c>
      <c r="B93" s="56" t="s">
        <v>292</v>
      </c>
      <c r="C93" s="44" t="s">
        <v>24</v>
      </c>
      <c r="D93" s="11" t="s">
        <v>56</v>
      </c>
      <c r="E93" s="13">
        <f t="shared" ref="E93" si="797">J93+O93+T93+Y93+AD93+AI93+AN93+AS93+AX93</f>
        <v>5906.9</v>
      </c>
      <c r="F93" s="13">
        <f t="shared" ref="F93" si="798">K93+P93+U93+Z93+AE93+AJ93+AO93+AT93+AY93</f>
        <v>0</v>
      </c>
      <c r="G93" s="13">
        <f t="shared" ref="G93" si="799">L93+Q93+V93+AA93+AF93+AK93+AP93+AU93+AZ93</f>
        <v>0</v>
      </c>
      <c r="H93" s="13">
        <f t="shared" ref="H93" si="800">M93+R93+W93+AB93+AG93+AL93+AQ93+AV93+BA93</f>
        <v>5906.9</v>
      </c>
      <c r="I93" s="13">
        <f t="shared" ref="I93" si="801">N93+S93+X93+AC93+AH93+AM93+AR93+AW93+BB93</f>
        <v>0</v>
      </c>
      <c r="J93" s="13">
        <f t="shared" ref="J93" si="802">M93</f>
        <v>0</v>
      </c>
      <c r="K93" s="29">
        <v>0</v>
      </c>
      <c r="L93" s="29">
        <v>0</v>
      </c>
      <c r="M93" s="13">
        <v>0</v>
      </c>
      <c r="N93" s="29">
        <v>0</v>
      </c>
      <c r="O93" s="13">
        <f t="shared" ref="O93" si="803">R93</f>
        <v>0</v>
      </c>
      <c r="P93" s="29">
        <v>0</v>
      </c>
      <c r="Q93" s="29">
        <v>0</v>
      </c>
      <c r="R93" s="36">
        <v>0</v>
      </c>
      <c r="S93" s="29">
        <v>0</v>
      </c>
      <c r="T93" s="13">
        <f t="shared" ref="T93" si="804">W93</f>
        <v>5906.9</v>
      </c>
      <c r="U93" s="29">
        <v>0</v>
      </c>
      <c r="V93" s="29">
        <v>0</v>
      </c>
      <c r="W93" s="36">
        <v>5906.9</v>
      </c>
      <c r="X93" s="29">
        <v>0</v>
      </c>
      <c r="Y93" s="13">
        <f t="shared" ref="Y93" si="805">AB93</f>
        <v>0</v>
      </c>
      <c r="Z93" s="29">
        <v>0</v>
      </c>
      <c r="AA93" s="29">
        <v>0</v>
      </c>
      <c r="AB93" s="36">
        <v>0</v>
      </c>
      <c r="AC93" s="29">
        <v>0</v>
      </c>
      <c r="AD93" s="13">
        <f t="shared" ref="AD93" si="806">AG93</f>
        <v>0</v>
      </c>
      <c r="AE93" s="29">
        <v>0</v>
      </c>
      <c r="AF93" s="29">
        <v>0</v>
      </c>
      <c r="AG93" s="29">
        <v>0</v>
      </c>
      <c r="AH93" s="29">
        <v>0</v>
      </c>
      <c r="AI93" s="13">
        <f t="shared" ref="AI93" si="807">AL93</f>
        <v>0</v>
      </c>
      <c r="AJ93" s="29">
        <v>0</v>
      </c>
      <c r="AK93" s="29">
        <v>0</v>
      </c>
      <c r="AL93" s="29">
        <v>0</v>
      </c>
      <c r="AM93" s="29">
        <v>0</v>
      </c>
      <c r="AN93" s="13">
        <f t="shared" ref="AN93" si="808">AQ93</f>
        <v>0</v>
      </c>
      <c r="AO93" s="29">
        <v>0</v>
      </c>
      <c r="AP93" s="29">
        <v>0</v>
      </c>
      <c r="AQ93" s="29">
        <v>0</v>
      </c>
      <c r="AR93" s="29">
        <v>0</v>
      </c>
      <c r="AS93" s="13">
        <f t="shared" ref="AS93" si="809">AV93</f>
        <v>0</v>
      </c>
      <c r="AT93" s="29">
        <v>0</v>
      </c>
      <c r="AU93" s="29">
        <v>0</v>
      </c>
      <c r="AV93" s="29">
        <v>0</v>
      </c>
      <c r="AW93" s="29">
        <v>0</v>
      </c>
      <c r="AX93" s="13">
        <f t="shared" ref="AX93" si="810">BA93</f>
        <v>0</v>
      </c>
      <c r="AY93" s="29">
        <v>0</v>
      </c>
      <c r="AZ93" s="29">
        <v>0</v>
      </c>
      <c r="BA93" s="29">
        <v>0</v>
      </c>
      <c r="BB93" s="29">
        <v>0</v>
      </c>
      <c r="BC93" s="13">
        <f t="shared" ref="BC93" si="811">BF93</f>
        <v>0</v>
      </c>
      <c r="BD93" s="29">
        <v>0</v>
      </c>
      <c r="BE93" s="29">
        <v>0</v>
      </c>
      <c r="BF93" s="29">
        <v>0</v>
      </c>
      <c r="BG93" s="29">
        <v>0</v>
      </c>
      <c r="BH93" s="13">
        <f t="shared" ref="BH93" si="812">BK93</f>
        <v>0</v>
      </c>
      <c r="BI93" s="29">
        <v>0</v>
      </c>
      <c r="BJ93" s="29">
        <v>0</v>
      </c>
      <c r="BK93" s="29">
        <v>0</v>
      </c>
      <c r="BL93" s="29">
        <v>0</v>
      </c>
    </row>
    <row r="94" spans="1:64" ht="51" x14ac:dyDescent="0.25">
      <c r="A94" s="10" t="s">
        <v>308</v>
      </c>
      <c r="B94" s="56" t="s">
        <v>293</v>
      </c>
      <c r="C94" s="44" t="s">
        <v>24</v>
      </c>
      <c r="D94" s="11" t="s">
        <v>56</v>
      </c>
      <c r="E94" s="13">
        <f t="shared" ref="E94" si="813">J94+O94+T94+Y94+AD94+AI94+AN94+AS94+AX94</f>
        <v>4887.6000000000004</v>
      </c>
      <c r="F94" s="13">
        <f t="shared" ref="F94" si="814">K94+P94+U94+Z94+AE94+AJ94+AO94+AT94+AY94</f>
        <v>0</v>
      </c>
      <c r="G94" s="13">
        <f t="shared" ref="G94" si="815">L94+Q94+V94+AA94+AF94+AK94+AP94+AU94+AZ94</f>
        <v>0</v>
      </c>
      <c r="H94" s="13">
        <f t="shared" ref="H94" si="816">M94+R94+W94+AB94+AG94+AL94+AQ94+AV94+BA94</f>
        <v>4887.6000000000004</v>
      </c>
      <c r="I94" s="13">
        <f t="shared" ref="I94" si="817">N94+S94+X94+AC94+AH94+AM94+AR94+AW94+BB94</f>
        <v>0</v>
      </c>
      <c r="J94" s="13">
        <f t="shared" ref="J94" si="818">M94</f>
        <v>0</v>
      </c>
      <c r="K94" s="29">
        <v>0</v>
      </c>
      <c r="L94" s="29">
        <v>0</v>
      </c>
      <c r="M94" s="13">
        <v>0</v>
      </c>
      <c r="N94" s="29">
        <v>0</v>
      </c>
      <c r="O94" s="13">
        <f t="shared" ref="O94" si="819">R94</f>
        <v>0</v>
      </c>
      <c r="P94" s="29">
        <v>0</v>
      </c>
      <c r="Q94" s="29">
        <v>0</v>
      </c>
      <c r="R94" s="36">
        <v>0</v>
      </c>
      <c r="S94" s="29">
        <v>0</v>
      </c>
      <c r="T94" s="13">
        <f t="shared" ref="T94" si="820">W94</f>
        <v>4887.6000000000004</v>
      </c>
      <c r="U94" s="29">
        <v>0</v>
      </c>
      <c r="V94" s="29">
        <v>0</v>
      </c>
      <c r="W94" s="36">
        <v>4887.6000000000004</v>
      </c>
      <c r="X94" s="29">
        <v>0</v>
      </c>
      <c r="Y94" s="13">
        <f t="shared" ref="Y94" si="821">AB94</f>
        <v>0</v>
      </c>
      <c r="Z94" s="29">
        <v>0</v>
      </c>
      <c r="AA94" s="29">
        <v>0</v>
      </c>
      <c r="AB94" s="36">
        <v>0</v>
      </c>
      <c r="AC94" s="29">
        <v>0</v>
      </c>
      <c r="AD94" s="13">
        <f t="shared" ref="AD94" si="822">AG94</f>
        <v>0</v>
      </c>
      <c r="AE94" s="29">
        <v>0</v>
      </c>
      <c r="AF94" s="29">
        <v>0</v>
      </c>
      <c r="AG94" s="29">
        <v>0</v>
      </c>
      <c r="AH94" s="29">
        <v>0</v>
      </c>
      <c r="AI94" s="13">
        <f t="shared" ref="AI94" si="823">AL94</f>
        <v>0</v>
      </c>
      <c r="AJ94" s="29">
        <v>0</v>
      </c>
      <c r="AK94" s="29">
        <v>0</v>
      </c>
      <c r="AL94" s="29">
        <v>0</v>
      </c>
      <c r="AM94" s="29">
        <v>0</v>
      </c>
      <c r="AN94" s="13">
        <f t="shared" ref="AN94" si="824">AQ94</f>
        <v>0</v>
      </c>
      <c r="AO94" s="29">
        <v>0</v>
      </c>
      <c r="AP94" s="29">
        <v>0</v>
      </c>
      <c r="AQ94" s="29">
        <v>0</v>
      </c>
      <c r="AR94" s="29">
        <v>0</v>
      </c>
      <c r="AS94" s="13">
        <f t="shared" ref="AS94" si="825">AV94</f>
        <v>0</v>
      </c>
      <c r="AT94" s="29">
        <v>0</v>
      </c>
      <c r="AU94" s="29">
        <v>0</v>
      </c>
      <c r="AV94" s="29">
        <v>0</v>
      </c>
      <c r="AW94" s="29">
        <v>0</v>
      </c>
      <c r="AX94" s="13">
        <f t="shared" ref="AX94" si="826">BA94</f>
        <v>0</v>
      </c>
      <c r="AY94" s="29">
        <v>0</v>
      </c>
      <c r="AZ94" s="29">
        <v>0</v>
      </c>
      <c r="BA94" s="29">
        <v>0</v>
      </c>
      <c r="BB94" s="29">
        <v>0</v>
      </c>
      <c r="BC94" s="13">
        <f t="shared" ref="BC94" si="827">BF94</f>
        <v>0</v>
      </c>
      <c r="BD94" s="29">
        <v>0</v>
      </c>
      <c r="BE94" s="29">
        <v>0</v>
      </c>
      <c r="BF94" s="29">
        <v>0</v>
      </c>
      <c r="BG94" s="29">
        <v>0</v>
      </c>
      <c r="BH94" s="13">
        <f t="shared" ref="BH94" si="828">BK94</f>
        <v>0</v>
      </c>
      <c r="BI94" s="29">
        <v>0</v>
      </c>
      <c r="BJ94" s="29">
        <v>0</v>
      </c>
      <c r="BK94" s="29">
        <v>0</v>
      </c>
      <c r="BL94" s="29">
        <v>0</v>
      </c>
    </row>
    <row r="95" spans="1:64" ht="47.25" x14ac:dyDescent="0.25">
      <c r="A95" s="10" t="s">
        <v>309</v>
      </c>
      <c r="B95" s="58" t="s">
        <v>294</v>
      </c>
      <c r="C95" s="44" t="s">
        <v>24</v>
      </c>
      <c r="D95" s="11" t="s">
        <v>56</v>
      </c>
      <c r="E95" s="13">
        <f t="shared" ref="E95" si="829">J95+O95+T95+Y95+AD95+AI95+AN95+AS95+AX95</f>
        <v>294.10000000000002</v>
      </c>
      <c r="F95" s="13">
        <f t="shared" ref="F95" si="830">K95+P95+U95+Z95+AE95+AJ95+AO95+AT95+AY95</f>
        <v>0</v>
      </c>
      <c r="G95" s="13">
        <f t="shared" ref="G95" si="831">L95+Q95+V95+AA95+AF95+AK95+AP95+AU95+AZ95</f>
        <v>0</v>
      </c>
      <c r="H95" s="13">
        <f t="shared" ref="H95" si="832">M95+R95+W95+AB95+AG95+AL95+AQ95+AV95+BA95</f>
        <v>294.10000000000002</v>
      </c>
      <c r="I95" s="13">
        <f t="shared" ref="I95" si="833">N95+S95+X95+AC95+AH95+AM95+AR95+AW95+BB95</f>
        <v>0</v>
      </c>
      <c r="J95" s="13">
        <f t="shared" ref="J95" si="834">M95</f>
        <v>0</v>
      </c>
      <c r="K95" s="29">
        <v>0</v>
      </c>
      <c r="L95" s="29">
        <v>0</v>
      </c>
      <c r="M95" s="13">
        <v>0</v>
      </c>
      <c r="N95" s="29">
        <v>0</v>
      </c>
      <c r="O95" s="13">
        <f t="shared" ref="O95" si="835">R95</f>
        <v>0</v>
      </c>
      <c r="P95" s="29">
        <v>0</v>
      </c>
      <c r="Q95" s="29">
        <v>0</v>
      </c>
      <c r="R95" s="36">
        <v>0</v>
      </c>
      <c r="S95" s="29">
        <v>0</v>
      </c>
      <c r="T95" s="13">
        <f t="shared" ref="T95" si="836">W95</f>
        <v>294.10000000000002</v>
      </c>
      <c r="U95" s="29">
        <v>0</v>
      </c>
      <c r="V95" s="29">
        <v>0</v>
      </c>
      <c r="W95" s="62">
        <v>294.10000000000002</v>
      </c>
      <c r="X95" s="29">
        <v>0</v>
      </c>
      <c r="Y95" s="13">
        <f t="shared" ref="Y95" si="837">AB95</f>
        <v>0</v>
      </c>
      <c r="Z95" s="29">
        <v>0</v>
      </c>
      <c r="AA95" s="29">
        <v>0</v>
      </c>
      <c r="AB95" s="36">
        <v>0</v>
      </c>
      <c r="AC95" s="29">
        <v>0</v>
      </c>
      <c r="AD95" s="13">
        <f t="shared" ref="AD95" si="838">AG95</f>
        <v>0</v>
      </c>
      <c r="AE95" s="29">
        <v>0</v>
      </c>
      <c r="AF95" s="29">
        <v>0</v>
      </c>
      <c r="AG95" s="29">
        <v>0</v>
      </c>
      <c r="AH95" s="29">
        <v>0</v>
      </c>
      <c r="AI95" s="13">
        <f t="shared" ref="AI95" si="839">AL95</f>
        <v>0</v>
      </c>
      <c r="AJ95" s="29">
        <v>0</v>
      </c>
      <c r="AK95" s="29">
        <v>0</v>
      </c>
      <c r="AL95" s="29">
        <v>0</v>
      </c>
      <c r="AM95" s="29">
        <v>0</v>
      </c>
      <c r="AN95" s="13">
        <f t="shared" ref="AN95" si="840">AQ95</f>
        <v>0</v>
      </c>
      <c r="AO95" s="29">
        <v>0</v>
      </c>
      <c r="AP95" s="29">
        <v>0</v>
      </c>
      <c r="AQ95" s="29">
        <v>0</v>
      </c>
      <c r="AR95" s="29">
        <v>0</v>
      </c>
      <c r="AS95" s="13">
        <f t="shared" ref="AS95" si="841">AV95</f>
        <v>0</v>
      </c>
      <c r="AT95" s="29">
        <v>0</v>
      </c>
      <c r="AU95" s="29">
        <v>0</v>
      </c>
      <c r="AV95" s="29">
        <v>0</v>
      </c>
      <c r="AW95" s="29">
        <v>0</v>
      </c>
      <c r="AX95" s="13">
        <f t="shared" ref="AX95" si="842">BA95</f>
        <v>0</v>
      </c>
      <c r="AY95" s="29">
        <v>0</v>
      </c>
      <c r="AZ95" s="29">
        <v>0</v>
      </c>
      <c r="BA95" s="29">
        <v>0</v>
      </c>
      <c r="BB95" s="29">
        <v>0</v>
      </c>
      <c r="BC95" s="13">
        <f t="shared" ref="BC95" si="843">BF95</f>
        <v>0</v>
      </c>
      <c r="BD95" s="29">
        <v>0</v>
      </c>
      <c r="BE95" s="29">
        <v>0</v>
      </c>
      <c r="BF95" s="29">
        <v>0</v>
      </c>
      <c r="BG95" s="29">
        <v>0</v>
      </c>
      <c r="BH95" s="13">
        <f t="shared" ref="BH95" si="844">BK95</f>
        <v>0</v>
      </c>
      <c r="BI95" s="29">
        <v>0</v>
      </c>
      <c r="BJ95" s="29">
        <v>0</v>
      </c>
      <c r="BK95" s="29">
        <v>0</v>
      </c>
      <c r="BL95" s="29">
        <v>0</v>
      </c>
    </row>
    <row r="96" spans="1:64" ht="51" x14ac:dyDescent="0.25">
      <c r="A96" s="10" t="s">
        <v>310</v>
      </c>
      <c r="B96" s="59" t="s">
        <v>295</v>
      </c>
      <c r="C96" s="44" t="s">
        <v>24</v>
      </c>
      <c r="D96" s="11" t="s">
        <v>56</v>
      </c>
      <c r="E96" s="13">
        <f t="shared" ref="E96:E99" si="845">J96+O96+T96+Y96+AD96+AI96+AN96+AS96+AX96</f>
        <v>279</v>
      </c>
      <c r="F96" s="13">
        <f t="shared" ref="F96:F99" si="846">K96+P96+U96+Z96+AE96+AJ96+AO96+AT96+AY96</f>
        <v>0</v>
      </c>
      <c r="G96" s="13">
        <f t="shared" ref="G96:G99" si="847">L96+Q96+V96+AA96+AF96+AK96+AP96+AU96+AZ96</f>
        <v>0</v>
      </c>
      <c r="H96" s="13">
        <f t="shared" ref="H96:H99" si="848">M96+R96+W96+AB96+AG96+AL96+AQ96+AV96+BA96</f>
        <v>279</v>
      </c>
      <c r="I96" s="13">
        <f t="shared" ref="I96:I99" si="849">N96+S96+X96+AC96+AH96+AM96+AR96+AW96+BB96</f>
        <v>0</v>
      </c>
      <c r="J96" s="13">
        <f t="shared" ref="J96:J99" si="850">M96</f>
        <v>0</v>
      </c>
      <c r="K96" s="29">
        <v>0</v>
      </c>
      <c r="L96" s="29">
        <v>0</v>
      </c>
      <c r="M96" s="13">
        <v>0</v>
      </c>
      <c r="N96" s="29">
        <v>0</v>
      </c>
      <c r="O96" s="13">
        <f t="shared" ref="O96:O99" si="851">R96</f>
        <v>0</v>
      </c>
      <c r="P96" s="29">
        <v>0</v>
      </c>
      <c r="Q96" s="29">
        <v>0</v>
      </c>
      <c r="R96" s="36">
        <v>0</v>
      </c>
      <c r="S96" s="29">
        <v>0</v>
      </c>
      <c r="T96" s="13">
        <f t="shared" ref="T96:T99" si="852">W96</f>
        <v>279</v>
      </c>
      <c r="U96" s="29">
        <v>0</v>
      </c>
      <c r="V96" s="60">
        <v>0</v>
      </c>
      <c r="W96" s="64">
        <v>279</v>
      </c>
      <c r="X96" s="61">
        <v>0</v>
      </c>
      <c r="Y96" s="13">
        <f t="shared" ref="Y96:Y99" si="853">AB96</f>
        <v>0</v>
      </c>
      <c r="Z96" s="29">
        <v>0</v>
      </c>
      <c r="AA96" s="29">
        <v>0</v>
      </c>
      <c r="AB96" s="36">
        <v>0</v>
      </c>
      <c r="AC96" s="29">
        <v>0</v>
      </c>
      <c r="AD96" s="13">
        <f t="shared" ref="AD96:AD99" si="854">AG96</f>
        <v>0</v>
      </c>
      <c r="AE96" s="29">
        <v>0</v>
      </c>
      <c r="AF96" s="29">
        <v>0</v>
      </c>
      <c r="AG96" s="29">
        <v>0</v>
      </c>
      <c r="AH96" s="29">
        <v>0</v>
      </c>
      <c r="AI96" s="13">
        <f t="shared" ref="AI96:AI99" si="855">AL96</f>
        <v>0</v>
      </c>
      <c r="AJ96" s="29">
        <v>0</v>
      </c>
      <c r="AK96" s="29">
        <v>0</v>
      </c>
      <c r="AL96" s="29">
        <v>0</v>
      </c>
      <c r="AM96" s="29">
        <v>0</v>
      </c>
      <c r="AN96" s="13">
        <f t="shared" ref="AN96:AN99" si="856">AQ96</f>
        <v>0</v>
      </c>
      <c r="AO96" s="29">
        <v>0</v>
      </c>
      <c r="AP96" s="29">
        <v>0</v>
      </c>
      <c r="AQ96" s="29">
        <v>0</v>
      </c>
      <c r="AR96" s="29">
        <v>0</v>
      </c>
      <c r="AS96" s="13">
        <f t="shared" ref="AS96:AS99" si="857">AV96</f>
        <v>0</v>
      </c>
      <c r="AT96" s="29">
        <v>0</v>
      </c>
      <c r="AU96" s="29">
        <v>0</v>
      </c>
      <c r="AV96" s="29">
        <v>0</v>
      </c>
      <c r="AW96" s="29">
        <v>0</v>
      </c>
      <c r="AX96" s="13">
        <f t="shared" ref="AX96:AX99" si="858">BA96</f>
        <v>0</v>
      </c>
      <c r="AY96" s="29">
        <v>0</v>
      </c>
      <c r="AZ96" s="29">
        <v>0</v>
      </c>
      <c r="BA96" s="29">
        <v>0</v>
      </c>
      <c r="BB96" s="29">
        <v>0</v>
      </c>
      <c r="BC96" s="13">
        <f t="shared" ref="BC96:BC99" si="859">BF96</f>
        <v>0</v>
      </c>
      <c r="BD96" s="29">
        <v>0</v>
      </c>
      <c r="BE96" s="29">
        <v>0</v>
      </c>
      <c r="BF96" s="29">
        <v>0</v>
      </c>
      <c r="BG96" s="29">
        <v>0</v>
      </c>
      <c r="BH96" s="13">
        <f t="shared" ref="BH96:BH99" si="860">BK96</f>
        <v>0</v>
      </c>
      <c r="BI96" s="29">
        <v>0</v>
      </c>
      <c r="BJ96" s="29">
        <v>0</v>
      </c>
      <c r="BK96" s="29">
        <v>0</v>
      </c>
      <c r="BL96" s="29">
        <v>0</v>
      </c>
    </row>
    <row r="97" spans="1:64" ht="63.75" x14ac:dyDescent="0.25">
      <c r="A97" s="10" t="s">
        <v>311</v>
      </c>
      <c r="B97" s="65" t="s">
        <v>296</v>
      </c>
      <c r="C97" s="44" t="s">
        <v>24</v>
      </c>
      <c r="D97" s="11" t="s">
        <v>56</v>
      </c>
      <c r="E97" s="13">
        <f t="shared" si="845"/>
        <v>420</v>
      </c>
      <c r="F97" s="13">
        <f t="shared" si="846"/>
        <v>0</v>
      </c>
      <c r="G97" s="13">
        <f t="shared" si="847"/>
        <v>0</v>
      </c>
      <c r="H97" s="13">
        <f t="shared" si="848"/>
        <v>420</v>
      </c>
      <c r="I97" s="13">
        <f t="shared" si="849"/>
        <v>0</v>
      </c>
      <c r="J97" s="13">
        <f t="shared" si="850"/>
        <v>0</v>
      </c>
      <c r="K97" s="29">
        <v>0</v>
      </c>
      <c r="L97" s="29">
        <v>0</v>
      </c>
      <c r="M97" s="13">
        <v>0</v>
      </c>
      <c r="N97" s="29">
        <v>0</v>
      </c>
      <c r="O97" s="13">
        <f t="shared" si="851"/>
        <v>0</v>
      </c>
      <c r="P97" s="29">
        <v>0</v>
      </c>
      <c r="Q97" s="29">
        <v>0</v>
      </c>
      <c r="R97" s="36">
        <v>0</v>
      </c>
      <c r="S97" s="29">
        <v>0</v>
      </c>
      <c r="T97" s="13">
        <f t="shared" si="852"/>
        <v>420</v>
      </c>
      <c r="U97" s="29">
        <v>0</v>
      </c>
      <c r="V97" s="60">
        <v>0</v>
      </c>
      <c r="W97" s="66">
        <v>420</v>
      </c>
      <c r="X97" s="61">
        <v>0</v>
      </c>
      <c r="Y97" s="13">
        <f t="shared" si="853"/>
        <v>0</v>
      </c>
      <c r="Z97" s="29">
        <v>0</v>
      </c>
      <c r="AA97" s="29">
        <v>0</v>
      </c>
      <c r="AB97" s="36">
        <v>0</v>
      </c>
      <c r="AC97" s="29">
        <v>0</v>
      </c>
      <c r="AD97" s="13">
        <f t="shared" si="854"/>
        <v>0</v>
      </c>
      <c r="AE97" s="29">
        <v>0</v>
      </c>
      <c r="AF97" s="29">
        <v>0</v>
      </c>
      <c r="AG97" s="29">
        <v>0</v>
      </c>
      <c r="AH97" s="29">
        <v>0</v>
      </c>
      <c r="AI97" s="13">
        <f t="shared" si="855"/>
        <v>0</v>
      </c>
      <c r="AJ97" s="29">
        <v>0</v>
      </c>
      <c r="AK97" s="29">
        <v>0</v>
      </c>
      <c r="AL97" s="29">
        <v>0</v>
      </c>
      <c r="AM97" s="29">
        <v>0</v>
      </c>
      <c r="AN97" s="13">
        <f t="shared" si="856"/>
        <v>0</v>
      </c>
      <c r="AO97" s="29">
        <v>0</v>
      </c>
      <c r="AP97" s="29">
        <v>0</v>
      </c>
      <c r="AQ97" s="29">
        <v>0</v>
      </c>
      <c r="AR97" s="29">
        <v>0</v>
      </c>
      <c r="AS97" s="13">
        <f t="shared" si="857"/>
        <v>0</v>
      </c>
      <c r="AT97" s="29">
        <v>0</v>
      </c>
      <c r="AU97" s="29">
        <v>0</v>
      </c>
      <c r="AV97" s="29">
        <v>0</v>
      </c>
      <c r="AW97" s="29">
        <v>0</v>
      </c>
      <c r="AX97" s="13">
        <f t="shared" si="858"/>
        <v>0</v>
      </c>
      <c r="AY97" s="29">
        <v>0</v>
      </c>
      <c r="AZ97" s="29">
        <v>0</v>
      </c>
      <c r="BA97" s="29">
        <v>0</v>
      </c>
      <c r="BB97" s="29">
        <v>0</v>
      </c>
      <c r="BC97" s="13">
        <f t="shared" si="859"/>
        <v>0</v>
      </c>
      <c r="BD97" s="29">
        <v>0</v>
      </c>
      <c r="BE97" s="29">
        <v>0</v>
      </c>
      <c r="BF97" s="29">
        <v>0</v>
      </c>
      <c r="BG97" s="29">
        <v>0</v>
      </c>
      <c r="BH97" s="13">
        <f t="shared" si="860"/>
        <v>0</v>
      </c>
      <c r="BI97" s="29">
        <v>0</v>
      </c>
      <c r="BJ97" s="29">
        <v>0</v>
      </c>
      <c r="BK97" s="29">
        <v>0</v>
      </c>
      <c r="BL97" s="29">
        <v>0</v>
      </c>
    </row>
    <row r="98" spans="1:64" ht="63.75" x14ac:dyDescent="0.25">
      <c r="A98" s="10" t="s">
        <v>312</v>
      </c>
      <c r="B98" s="65" t="s">
        <v>297</v>
      </c>
      <c r="C98" s="44" t="s">
        <v>24</v>
      </c>
      <c r="D98" s="11" t="s">
        <v>56</v>
      </c>
      <c r="E98" s="13">
        <f t="shared" ref="E98" si="861">J98+O98+T98+Y98+AD98+AI98+AN98+AS98+AX98</f>
        <v>228.5</v>
      </c>
      <c r="F98" s="13">
        <f t="shared" ref="F98" si="862">K98+P98+U98+Z98+AE98+AJ98+AO98+AT98+AY98</f>
        <v>0</v>
      </c>
      <c r="G98" s="13">
        <f t="shared" ref="G98" si="863">L98+Q98+V98+AA98+AF98+AK98+AP98+AU98+AZ98</f>
        <v>0</v>
      </c>
      <c r="H98" s="13">
        <f t="shared" ref="H98" si="864">M98+R98+W98+AB98+AG98+AL98+AQ98+AV98+BA98</f>
        <v>228.5</v>
      </c>
      <c r="I98" s="13">
        <f t="shared" ref="I98" si="865">N98+S98+X98+AC98+AH98+AM98+AR98+AW98+BB98</f>
        <v>0</v>
      </c>
      <c r="J98" s="13">
        <f t="shared" ref="J98" si="866">M98</f>
        <v>0</v>
      </c>
      <c r="K98" s="29">
        <v>0</v>
      </c>
      <c r="L98" s="29">
        <v>0</v>
      </c>
      <c r="M98" s="13">
        <v>0</v>
      </c>
      <c r="N98" s="29">
        <v>0</v>
      </c>
      <c r="O98" s="13">
        <f t="shared" ref="O98" si="867">R98</f>
        <v>0</v>
      </c>
      <c r="P98" s="29">
        <v>0</v>
      </c>
      <c r="Q98" s="29">
        <v>0</v>
      </c>
      <c r="R98" s="36">
        <v>0</v>
      </c>
      <c r="S98" s="29">
        <v>0</v>
      </c>
      <c r="T98" s="13">
        <f t="shared" ref="T98" si="868">W98</f>
        <v>228.5</v>
      </c>
      <c r="U98" s="29">
        <v>0</v>
      </c>
      <c r="V98" s="60">
        <v>0</v>
      </c>
      <c r="W98" s="66">
        <v>228.5</v>
      </c>
      <c r="X98" s="61">
        <v>0</v>
      </c>
      <c r="Y98" s="13">
        <f t="shared" ref="Y98" si="869">AB98</f>
        <v>0</v>
      </c>
      <c r="Z98" s="29">
        <v>0</v>
      </c>
      <c r="AA98" s="29">
        <v>0</v>
      </c>
      <c r="AB98" s="36">
        <v>0</v>
      </c>
      <c r="AC98" s="29">
        <v>0</v>
      </c>
      <c r="AD98" s="13">
        <f t="shared" ref="AD98" si="870">AG98</f>
        <v>0</v>
      </c>
      <c r="AE98" s="29">
        <v>0</v>
      </c>
      <c r="AF98" s="29">
        <v>0</v>
      </c>
      <c r="AG98" s="29">
        <v>0</v>
      </c>
      <c r="AH98" s="29">
        <v>0</v>
      </c>
      <c r="AI98" s="13">
        <f t="shared" ref="AI98" si="871">AL98</f>
        <v>0</v>
      </c>
      <c r="AJ98" s="29">
        <v>0</v>
      </c>
      <c r="AK98" s="29">
        <v>0</v>
      </c>
      <c r="AL98" s="29">
        <v>0</v>
      </c>
      <c r="AM98" s="29">
        <v>0</v>
      </c>
      <c r="AN98" s="13">
        <f t="shared" ref="AN98" si="872">AQ98</f>
        <v>0</v>
      </c>
      <c r="AO98" s="29">
        <v>0</v>
      </c>
      <c r="AP98" s="29">
        <v>0</v>
      </c>
      <c r="AQ98" s="29">
        <v>0</v>
      </c>
      <c r="AR98" s="29">
        <v>0</v>
      </c>
      <c r="AS98" s="13">
        <f t="shared" ref="AS98" si="873">AV98</f>
        <v>0</v>
      </c>
      <c r="AT98" s="29">
        <v>0</v>
      </c>
      <c r="AU98" s="29">
        <v>0</v>
      </c>
      <c r="AV98" s="29">
        <v>0</v>
      </c>
      <c r="AW98" s="29">
        <v>0</v>
      </c>
      <c r="AX98" s="13">
        <f t="shared" ref="AX98" si="874">BA98</f>
        <v>0</v>
      </c>
      <c r="AY98" s="29">
        <v>0</v>
      </c>
      <c r="AZ98" s="29">
        <v>0</v>
      </c>
      <c r="BA98" s="29">
        <v>0</v>
      </c>
      <c r="BB98" s="29">
        <v>0</v>
      </c>
      <c r="BC98" s="13">
        <f t="shared" ref="BC98" si="875">BF98</f>
        <v>0</v>
      </c>
      <c r="BD98" s="29">
        <v>0</v>
      </c>
      <c r="BE98" s="29">
        <v>0</v>
      </c>
      <c r="BF98" s="29">
        <v>0</v>
      </c>
      <c r="BG98" s="29">
        <v>0</v>
      </c>
      <c r="BH98" s="13">
        <f t="shared" ref="BH98" si="876">BK98</f>
        <v>0</v>
      </c>
      <c r="BI98" s="29">
        <v>0</v>
      </c>
      <c r="BJ98" s="29">
        <v>0</v>
      </c>
      <c r="BK98" s="29">
        <v>0</v>
      </c>
      <c r="BL98" s="29">
        <v>0</v>
      </c>
    </row>
    <row r="99" spans="1:64" ht="76.5" x14ac:dyDescent="0.25">
      <c r="A99" s="10" t="s">
        <v>313</v>
      </c>
      <c r="B99" s="59" t="s">
        <v>299</v>
      </c>
      <c r="C99" s="44" t="s">
        <v>24</v>
      </c>
      <c r="D99" s="11" t="s">
        <v>56</v>
      </c>
      <c r="E99" s="13">
        <f t="shared" si="845"/>
        <v>270.7</v>
      </c>
      <c r="F99" s="13">
        <f t="shared" si="846"/>
        <v>0</v>
      </c>
      <c r="G99" s="13">
        <f t="shared" si="847"/>
        <v>0</v>
      </c>
      <c r="H99" s="13">
        <f t="shared" si="848"/>
        <v>270.7</v>
      </c>
      <c r="I99" s="13">
        <f t="shared" si="849"/>
        <v>0</v>
      </c>
      <c r="J99" s="13">
        <f t="shared" si="850"/>
        <v>0</v>
      </c>
      <c r="K99" s="29">
        <v>0</v>
      </c>
      <c r="L99" s="29">
        <v>0</v>
      </c>
      <c r="M99" s="13">
        <v>0</v>
      </c>
      <c r="N99" s="29">
        <v>0</v>
      </c>
      <c r="O99" s="13">
        <f t="shared" si="851"/>
        <v>0</v>
      </c>
      <c r="P99" s="29">
        <v>0</v>
      </c>
      <c r="Q99" s="29">
        <v>0</v>
      </c>
      <c r="R99" s="36">
        <v>0</v>
      </c>
      <c r="S99" s="29">
        <v>0</v>
      </c>
      <c r="T99" s="13">
        <f t="shared" si="852"/>
        <v>270.7</v>
      </c>
      <c r="U99" s="29">
        <v>0</v>
      </c>
      <c r="V99" s="60">
        <v>0</v>
      </c>
      <c r="W99" s="70">
        <v>270.7</v>
      </c>
      <c r="X99" s="61">
        <v>0</v>
      </c>
      <c r="Y99" s="13">
        <f t="shared" si="853"/>
        <v>0</v>
      </c>
      <c r="Z99" s="29">
        <v>0</v>
      </c>
      <c r="AA99" s="29">
        <v>0</v>
      </c>
      <c r="AB99" s="36">
        <v>0</v>
      </c>
      <c r="AC99" s="29">
        <v>0</v>
      </c>
      <c r="AD99" s="13">
        <f t="shared" si="854"/>
        <v>0</v>
      </c>
      <c r="AE99" s="29">
        <v>0</v>
      </c>
      <c r="AF99" s="29">
        <v>0</v>
      </c>
      <c r="AG99" s="29">
        <v>0</v>
      </c>
      <c r="AH99" s="29">
        <v>0</v>
      </c>
      <c r="AI99" s="13">
        <f t="shared" si="855"/>
        <v>0</v>
      </c>
      <c r="AJ99" s="29">
        <v>0</v>
      </c>
      <c r="AK99" s="29">
        <v>0</v>
      </c>
      <c r="AL99" s="29">
        <v>0</v>
      </c>
      <c r="AM99" s="29">
        <v>0</v>
      </c>
      <c r="AN99" s="13">
        <f t="shared" si="856"/>
        <v>0</v>
      </c>
      <c r="AO99" s="29">
        <v>0</v>
      </c>
      <c r="AP99" s="29">
        <v>0</v>
      </c>
      <c r="AQ99" s="29">
        <v>0</v>
      </c>
      <c r="AR99" s="29">
        <v>0</v>
      </c>
      <c r="AS99" s="13">
        <f t="shared" si="857"/>
        <v>0</v>
      </c>
      <c r="AT99" s="29">
        <v>0</v>
      </c>
      <c r="AU99" s="29">
        <v>0</v>
      </c>
      <c r="AV99" s="29">
        <v>0</v>
      </c>
      <c r="AW99" s="29">
        <v>0</v>
      </c>
      <c r="AX99" s="13">
        <f t="shared" si="858"/>
        <v>0</v>
      </c>
      <c r="AY99" s="29">
        <v>0</v>
      </c>
      <c r="AZ99" s="29">
        <v>0</v>
      </c>
      <c r="BA99" s="29">
        <v>0</v>
      </c>
      <c r="BB99" s="29">
        <v>0</v>
      </c>
      <c r="BC99" s="13">
        <f t="shared" si="859"/>
        <v>0</v>
      </c>
      <c r="BD99" s="29">
        <v>0</v>
      </c>
      <c r="BE99" s="29">
        <v>0</v>
      </c>
      <c r="BF99" s="29">
        <v>0</v>
      </c>
      <c r="BG99" s="29">
        <v>0</v>
      </c>
      <c r="BH99" s="13">
        <f t="shared" si="860"/>
        <v>0</v>
      </c>
      <c r="BI99" s="29">
        <v>0</v>
      </c>
      <c r="BJ99" s="29">
        <v>0</v>
      </c>
      <c r="BK99" s="29">
        <v>0</v>
      </c>
      <c r="BL99" s="29">
        <v>0</v>
      </c>
    </row>
    <row r="100" spans="1:64" ht="76.5" x14ac:dyDescent="0.25">
      <c r="A100" s="10" t="s">
        <v>314</v>
      </c>
      <c r="B100" s="59" t="s">
        <v>300</v>
      </c>
      <c r="C100" s="44" t="s">
        <v>24</v>
      </c>
      <c r="D100" s="11" t="s">
        <v>56</v>
      </c>
      <c r="E100" s="13">
        <f t="shared" ref="E100" si="877">J100+O100+T100+Y100+AD100+AI100+AN100+AS100+AX100</f>
        <v>232.8</v>
      </c>
      <c r="F100" s="13">
        <f t="shared" ref="F100" si="878">K100+P100+U100+Z100+AE100+AJ100+AO100+AT100+AY100</f>
        <v>0</v>
      </c>
      <c r="G100" s="13">
        <f t="shared" ref="G100" si="879">L100+Q100+V100+AA100+AF100+AK100+AP100+AU100+AZ100</f>
        <v>0</v>
      </c>
      <c r="H100" s="13">
        <f t="shared" ref="H100" si="880">M100+R100+W100+AB100+AG100+AL100+AQ100+AV100+BA100</f>
        <v>232.8</v>
      </c>
      <c r="I100" s="13">
        <f t="shared" ref="I100" si="881">N100+S100+X100+AC100+AH100+AM100+AR100+AW100+BB100</f>
        <v>0</v>
      </c>
      <c r="J100" s="13">
        <f t="shared" ref="J100" si="882">M100</f>
        <v>0</v>
      </c>
      <c r="K100" s="29">
        <v>0</v>
      </c>
      <c r="L100" s="29">
        <v>0</v>
      </c>
      <c r="M100" s="13">
        <v>0</v>
      </c>
      <c r="N100" s="29">
        <v>0</v>
      </c>
      <c r="O100" s="13">
        <f t="shared" ref="O100" si="883">R100</f>
        <v>0</v>
      </c>
      <c r="P100" s="29">
        <v>0</v>
      </c>
      <c r="Q100" s="29">
        <v>0</v>
      </c>
      <c r="R100" s="36">
        <v>0</v>
      </c>
      <c r="S100" s="29">
        <v>0</v>
      </c>
      <c r="T100" s="13">
        <f t="shared" ref="T100" si="884">W100</f>
        <v>232.8</v>
      </c>
      <c r="U100" s="29">
        <v>0</v>
      </c>
      <c r="V100" s="60">
        <v>0</v>
      </c>
      <c r="W100" s="70">
        <v>232.8</v>
      </c>
      <c r="X100" s="61">
        <v>0</v>
      </c>
      <c r="Y100" s="13">
        <f t="shared" ref="Y100" si="885">AB100</f>
        <v>0</v>
      </c>
      <c r="Z100" s="29">
        <v>0</v>
      </c>
      <c r="AA100" s="29">
        <v>0</v>
      </c>
      <c r="AB100" s="36">
        <v>0</v>
      </c>
      <c r="AC100" s="29">
        <v>0</v>
      </c>
      <c r="AD100" s="13">
        <f t="shared" ref="AD100" si="886">AG100</f>
        <v>0</v>
      </c>
      <c r="AE100" s="29">
        <v>0</v>
      </c>
      <c r="AF100" s="29">
        <v>0</v>
      </c>
      <c r="AG100" s="29">
        <v>0</v>
      </c>
      <c r="AH100" s="29">
        <v>0</v>
      </c>
      <c r="AI100" s="13">
        <f t="shared" ref="AI100" si="887">AL100</f>
        <v>0</v>
      </c>
      <c r="AJ100" s="29">
        <v>0</v>
      </c>
      <c r="AK100" s="29">
        <v>0</v>
      </c>
      <c r="AL100" s="29">
        <v>0</v>
      </c>
      <c r="AM100" s="29">
        <v>0</v>
      </c>
      <c r="AN100" s="13">
        <f t="shared" ref="AN100" si="888">AQ100</f>
        <v>0</v>
      </c>
      <c r="AO100" s="29">
        <v>0</v>
      </c>
      <c r="AP100" s="29">
        <v>0</v>
      </c>
      <c r="AQ100" s="29">
        <v>0</v>
      </c>
      <c r="AR100" s="29">
        <v>0</v>
      </c>
      <c r="AS100" s="13">
        <f t="shared" ref="AS100" si="889">AV100</f>
        <v>0</v>
      </c>
      <c r="AT100" s="29">
        <v>0</v>
      </c>
      <c r="AU100" s="29">
        <v>0</v>
      </c>
      <c r="AV100" s="29">
        <v>0</v>
      </c>
      <c r="AW100" s="29">
        <v>0</v>
      </c>
      <c r="AX100" s="13">
        <f t="shared" ref="AX100" si="890">BA100</f>
        <v>0</v>
      </c>
      <c r="AY100" s="29">
        <v>0</v>
      </c>
      <c r="AZ100" s="29">
        <v>0</v>
      </c>
      <c r="BA100" s="29">
        <v>0</v>
      </c>
      <c r="BB100" s="29">
        <v>0</v>
      </c>
      <c r="BC100" s="13">
        <f t="shared" ref="BC100" si="891">BF100</f>
        <v>0</v>
      </c>
      <c r="BD100" s="29">
        <v>0</v>
      </c>
      <c r="BE100" s="29">
        <v>0</v>
      </c>
      <c r="BF100" s="29">
        <v>0</v>
      </c>
      <c r="BG100" s="29">
        <v>0</v>
      </c>
      <c r="BH100" s="13">
        <f t="shared" ref="BH100" si="892">BK100</f>
        <v>0</v>
      </c>
      <c r="BI100" s="29">
        <v>0</v>
      </c>
      <c r="BJ100" s="29">
        <v>0</v>
      </c>
      <c r="BK100" s="29">
        <v>0</v>
      </c>
      <c r="BL100" s="29">
        <v>0</v>
      </c>
    </row>
    <row r="101" spans="1:64" ht="76.5" x14ac:dyDescent="0.25">
      <c r="A101" s="10" t="s">
        <v>315</v>
      </c>
      <c r="B101" s="59" t="s">
        <v>301</v>
      </c>
      <c r="C101" s="44" t="s">
        <v>24</v>
      </c>
      <c r="D101" s="11" t="s">
        <v>56</v>
      </c>
      <c r="E101" s="13">
        <f t="shared" ref="E101" si="893">J101+O101+T101+Y101+AD101+AI101+AN101+AS101+AX101</f>
        <v>273.10000000000002</v>
      </c>
      <c r="F101" s="13">
        <f t="shared" ref="F101" si="894">K101+P101+U101+Z101+AE101+AJ101+AO101+AT101+AY101</f>
        <v>0</v>
      </c>
      <c r="G101" s="13">
        <f t="shared" ref="G101" si="895">L101+Q101+V101+AA101+AF101+AK101+AP101+AU101+AZ101</f>
        <v>0</v>
      </c>
      <c r="H101" s="13">
        <f t="shared" ref="H101" si="896">M101+R101+W101+AB101+AG101+AL101+AQ101+AV101+BA101</f>
        <v>273.10000000000002</v>
      </c>
      <c r="I101" s="13">
        <f t="shared" ref="I101" si="897">N101+S101+X101+AC101+AH101+AM101+AR101+AW101+BB101</f>
        <v>0</v>
      </c>
      <c r="J101" s="13">
        <f t="shared" ref="J101" si="898">M101</f>
        <v>0</v>
      </c>
      <c r="K101" s="29">
        <v>0</v>
      </c>
      <c r="L101" s="29">
        <v>0</v>
      </c>
      <c r="M101" s="13">
        <v>0</v>
      </c>
      <c r="N101" s="29">
        <v>0</v>
      </c>
      <c r="O101" s="13">
        <f t="shared" ref="O101" si="899">R101</f>
        <v>0</v>
      </c>
      <c r="P101" s="29">
        <v>0</v>
      </c>
      <c r="Q101" s="29">
        <v>0</v>
      </c>
      <c r="R101" s="36">
        <v>0</v>
      </c>
      <c r="S101" s="29">
        <v>0</v>
      </c>
      <c r="T101" s="13">
        <f t="shared" ref="T101" si="900">W101</f>
        <v>273.10000000000002</v>
      </c>
      <c r="U101" s="29">
        <v>0</v>
      </c>
      <c r="V101" s="60">
        <v>0</v>
      </c>
      <c r="W101" s="70">
        <v>273.10000000000002</v>
      </c>
      <c r="X101" s="61">
        <v>0</v>
      </c>
      <c r="Y101" s="13">
        <f t="shared" ref="Y101" si="901">AB101</f>
        <v>0</v>
      </c>
      <c r="Z101" s="29">
        <v>0</v>
      </c>
      <c r="AA101" s="29">
        <v>0</v>
      </c>
      <c r="AB101" s="36">
        <v>0</v>
      </c>
      <c r="AC101" s="29">
        <v>0</v>
      </c>
      <c r="AD101" s="13">
        <f t="shared" ref="AD101" si="902">AG101</f>
        <v>0</v>
      </c>
      <c r="AE101" s="29">
        <v>0</v>
      </c>
      <c r="AF101" s="29">
        <v>0</v>
      </c>
      <c r="AG101" s="29">
        <v>0</v>
      </c>
      <c r="AH101" s="29">
        <v>0</v>
      </c>
      <c r="AI101" s="13">
        <f t="shared" ref="AI101" si="903">AL101</f>
        <v>0</v>
      </c>
      <c r="AJ101" s="29">
        <v>0</v>
      </c>
      <c r="AK101" s="29">
        <v>0</v>
      </c>
      <c r="AL101" s="29">
        <v>0</v>
      </c>
      <c r="AM101" s="29">
        <v>0</v>
      </c>
      <c r="AN101" s="13">
        <f t="shared" ref="AN101" si="904">AQ101</f>
        <v>0</v>
      </c>
      <c r="AO101" s="29">
        <v>0</v>
      </c>
      <c r="AP101" s="29">
        <v>0</v>
      </c>
      <c r="AQ101" s="29">
        <v>0</v>
      </c>
      <c r="AR101" s="29">
        <v>0</v>
      </c>
      <c r="AS101" s="13">
        <f t="shared" ref="AS101" si="905">AV101</f>
        <v>0</v>
      </c>
      <c r="AT101" s="29">
        <v>0</v>
      </c>
      <c r="AU101" s="29">
        <v>0</v>
      </c>
      <c r="AV101" s="29">
        <v>0</v>
      </c>
      <c r="AW101" s="29">
        <v>0</v>
      </c>
      <c r="AX101" s="13">
        <f t="shared" ref="AX101" si="906">BA101</f>
        <v>0</v>
      </c>
      <c r="AY101" s="29">
        <v>0</v>
      </c>
      <c r="AZ101" s="29">
        <v>0</v>
      </c>
      <c r="BA101" s="29">
        <v>0</v>
      </c>
      <c r="BB101" s="29">
        <v>0</v>
      </c>
      <c r="BC101" s="13">
        <f t="shared" ref="BC101" si="907">BF101</f>
        <v>0</v>
      </c>
      <c r="BD101" s="29">
        <v>0</v>
      </c>
      <c r="BE101" s="29">
        <v>0</v>
      </c>
      <c r="BF101" s="29">
        <v>0</v>
      </c>
      <c r="BG101" s="29">
        <v>0</v>
      </c>
      <c r="BH101" s="13">
        <f t="shared" ref="BH101" si="908">BK101</f>
        <v>0</v>
      </c>
      <c r="BI101" s="29">
        <v>0</v>
      </c>
      <c r="BJ101" s="29">
        <v>0</v>
      </c>
      <c r="BK101" s="29">
        <v>0</v>
      </c>
      <c r="BL101" s="29">
        <v>0</v>
      </c>
    </row>
    <row r="102" spans="1:64" ht="76.5" x14ac:dyDescent="0.25">
      <c r="A102" s="10" t="s">
        <v>316</v>
      </c>
      <c r="B102" s="59" t="s">
        <v>302</v>
      </c>
      <c r="C102" s="44" t="s">
        <v>24</v>
      </c>
      <c r="D102" s="11" t="s">
        <v>56</v>
      </c>
      <c r="E102" s="13">
        <f t="shared" ref="E102" si="909">J102+O102+T102+Y102+AD102+AI102+AN102+AS102+AX102</f>
        <v>221.4</v>
      </c>
      <c r="F102" s="13">
        <f t="shared" ref="F102" si="910">K102+P102+U102+Z102+AE102+AJ102+AO102+AT102+AY102</f>
        <v>0</v>
      </c>
      <c r="G102" s="13">
        <f t="shared" ref="G102" si="911">L102+Q102+V102+AA102+AF102+AK102+AP102+AU102+AZ102</f>
        <v>0</v>
      </c>
      <c r="H102" s="13">
        <f t="shared" ref="H102" si="912">M102+R102+W102+AB102+AG102+AL102+AQ102+AV102+BA102</f>
        <v>221.4</v>
      </c>
      <c r="I102" s="13">
        <f t="shared" ref="I102" si="913">N102+S102+X102+AC102+AH102+AM102+AR102+AW102+BB102</f>
        <v>0</v>
      </c>
      <c r="J102" s="13">
        <f t="shared" ref="J102" si="914">M102</f>
        <v>0</v>
      </c>
      <c r="K102" s="29">
        <v>0</v>
      </c>
      <c r="L102" s="29">
        <v>0</v>
      </c>
      <c r="M102" s="13">
        <v>0</v>
      </c>
      <c r="N102" s="29">
        <v>0</v>
      </c>
      <c r="O102" s="13">
        <f t="shared" ref="O102" si="915">R102</f>
        <v>0</v>
      </c>
      <c r="P102" s="29">
        <v>0</v>
      </c>
      <c r="Q102" s="29">
        <v>0</v>
      </c>
      <c r="R102" s="36">
        <v>0</v>
      </c>
      <c r="S102" s="29">
        <v>0</v>
      </c>
      <c r="T102" s="13">
        <f t="shared" ref="T102" si="916">W102</f>
        <v>221.4</v>
      </c>
      <c r="U102" s="29">
        <v>0</v>
      </c>
      <c r="V102" s="60">
        <v>0</v>
      </c>
      <c r="W102" s="70">
        <v>221.4</v>
      </c>
      <c r="X102" s="61">
        <v>0</v>
      </c>
      <c r="Y102" s="13">
        <f t="shared" ref="Y102" si="917">AB102</f>
        <v>0</v>
      </c>
      <c r="Z102" s="29">
        <v>0</v>
      </c>
      <c r="AA102" s="29">
        <v>0</v>
      </c>
      <c r="AB102" s="36">
        <v>0</v>
      </c>
      <c r="AC102" s="29">
        <v>0</v>
      </c>
      <c r="AD102" s="13">
        <f t="shared" ref="AD102" si="918">AG102</f>
        <v>0</v>
      </c>
      <c r="AE102" s="29">
        <v>0</v>
      </c>
      <c r="AF102" s="29">
        <v>0</v>
      </c>
      <c r="AG102" s="29">
        <v>0</v>
      </c>
      <c r="AH102" s="29">
        <v>0</v>
      </c>
      <c r="AI102" s="13">
        <f t="shared" ref="AI102" si="919">AL102</f>
        <v>0</v>
      </c>
      <c r="AJ102" s="29">
        <v>0</v>
      </c>
      <c r="AK102" s="29">
        <v>0</v>
      </c>
      <c r="AL102" s="29">
        <v>0</v>
      </c>
      <c r="AM102" s="29">
        <v>0</v>
      </c>
      <c r="AN102" s="13">
        <f t="shared" ref="AN102" si="920">AQ102</f>
        <v>0</v>
      </c>
      <c r="AO102" s="29">
        <v>0</v>
      </c>
      <c r="AP102" s="29">
        <v>0</v>
      </c>
      <c r="AQ102" s="29">
        <v>0</v>
      </c>
      <c r="AR102" s="29">
        <v>0</v>
      </c>
      <c r="AS102" s="13">
        <f t="shared" ref="AS102" si="921">AV102</f>
        <v>0</v>
      </c>
      <c r="AT102" s="29">
        <v>0</v>
      </c>
      <c r="AU102" s="29">
        <v>0</v>
      </c>
      <c r="AV102" s="29">
        <v>0</v>
      </c>
      <c r="AW102" s="29">
        <v>0</v>
      </c>
      <c r="AX102" s="13">
        <f t="shared" ref="AX102" si="922">BA102</f>
        <v>0</v>
      </c>
      <c r="AY102" s="29">
        <v>0</v>
      </c>
      <c r="AZ102" s="29">
        <v>0</v>
      </c>
      <c r="BA102" s="29">
        <v>0</v>
      </c>
      <c r="BB102" s="29">
        <v>0</v>
      </c>
      <c r="BC102" s="13">
        <f t="shared" ref="BC102" si="923">BF102</f>
        <v>0</v>
      </c>
      <c r="BD102" s="29">
        <v>0</v>
      </c>
      <c r="BE102" s="29">
        <v>0</v>
      </c>
      <c r="BF102" s="29">
        <v>0</v>
      </c>
      <c r="BG102" s="29">
        <v>0</v>
      </c>
      <c r="BH102" s="13">
        <f t="shared" ref="BH102" si="924">BK102</f>
        <v>0</v>
      </c>
      <c r="BI102" s="29">
        <v>0</v>
      </c>
      <c r="BJ102" s="29">
        <v>0</v>
      </c>
      <c r="BK102" s="29">
        <v>0</v>
      </c>
      <c r="BL102" s="29">
        <v>0</v>
      </c>
    </row>
    <row r="103" spans="1:64" ht="63.75" x14ac:dyDescent="0.25">
      <c r="A103" s="10" t="s">
        <v>317</v>
      </c>
      <c r="B103" s="59" t="s">
        <v>303</v>
      </c>
      <c r="C103" s="44" t="s">
        <v>24</v>
      </c>
      <c r="D103" s="11" t="s">
        <v>56</v>
      </c>
      <c r="E103" s="13">
        <f t="shared" ref="E103" si="925">J103+O103+T103+Y103+AD103+AI103+AN103+AS103+AX103</f>
        <v>311.2</v>
      </c>
      <c r="F103" s="13">
        <f t="shared" ref="F103" si="926">K103+P103+U103+Z103+AE103+AJ103+AO103+AT103+AY103</f>
        <v>0</v>
      </c>
      <c r="G103" s="13">
        <f t="shared" ref="G103" si="927">L103+Q103+V103+AA103+AF103+AK103+AP103+AU103+AZ103</f>
        <v>0</v>
      </c>
      <c r="H103" s="13">
        <f t="shared" ref="H103" si="928">M103+R103+W103+AB103+AG103+AL103+AQ103+AV103+BA103</f>
        <v>311.2</v>
      </c>
      <c r="I103" s="13">
        <f t="shared" ref="I103" si="929">N103+S103+X103+AC103+AH103+AM103+AR103+AW103+BB103</f>
        <v>0</v>
      </c>
      <c r="J103" s="13">
        <f t="shared" ref="J103" si="930">M103</f>
        <v>0</v>
      </c>
      <c r="K103" s="29">
        <v>0</v>
      </c>
      <c r="L103" s="29">
        <v>0</v>
      </c>
      <c r="M103" s="13">
        <v>0</v>
      </c>
      <c r="N103" s="29">
        <v>0</v>
      </c>
      <c r="O103" s="13">
        <f t="shared" ref="O103" si="931">R103</f>
        <v>0</v>
      </c>
      <c r="P103" s="29">
        <v>0</v>
      </c>
      <c r="Q103" s="29">
        <v>0</v>
      </c>
      <c r="R103" s="36">
        <v>0</v>
      </c>
      <c r="S103" s="29">
        <v>0</v>
      </c>
      <c r="T103" s="13">
        <f t="shared" ref="T103" si="932">W103</f>
        <v>311.2</v>
      </c>
      <c r="U103" s="29">
        <v>0</v>
      </c>
      <c r="V103" s="60">
        <v>0</v>
      </c>
      <c r="W103" s="70">
        <v>311.2</v>
      </c>
      <c r="X103" s="61">
        <v>0</v>
      </c>
      <c r="Y103" s="13">
        <f t="shared" ref="Y103" si="933">AB103</f>
        <v>0</v>
      </c>
      <c r="Z103" s="29">
        <v>0</v>
      </c>
      <c r="AA103" s="29">
        <v>0</v>
      </c>
      <c r="AB103" s="36">
        <v>0</v>
      </c>
      <c r="AC103" s="29">
        <v>0</v>
      </c>
      <c r="AD103" s="13">
        <f t="shared" ref="AD103" si="934">AG103</f>
        <v>0</v>
      </c>
      <c r="AE103" s="29">
        <v>0</v>
      </c>
      <c r="AF103" s="29">
        <v>0</v>
      </c>
      <c r="AG103" s="29">
        <v>0</v>
      </c>
      <c r="AH103" s="29">
        <v>0</v>
      </c>
      <c r="AI103" s="13">
        <f t="shared" ref="AI103" si="935">AL103</f>
        <v>0</v>
      </c>
      <c r="AJ103" s="29">
        <v>0</v>
      </c>
      <c r="AK103" s="29">
        <v>0</v>
      </c>
      <c r="AL103" s="29">
        <v>0</v>
      </c>
      <c r="AM103" s="29">
        <v>0</v>
      </c>
      <c r="AN103" s="13">
        <f t="shared" ref="AN103" si="936">AQ103</f>
        <v>0</v>
      </c>
      <c r="AO103" s="29">
        <v>0</v>
      </c>
      <c r="AP103" s="29">
        <v>0</v>
      </c>
      <c r="AQ103" s="29">
        <v>0</v>
      </c>
      <c r="AR103" s="29">
        <v>0</v>
      </c>
      <c r="AS103" s="13">
        <f t="shared" ref="AS103" si="937">AV103</f>
        <v>0</v>
      </c>
      <c r="AT103" s="29">
        <v>0</v>
      </c>
      <c r="AU103" s="29">
        <v>0</v>
      </c>
      <c r="AV103" s="29">
        <v>0</v>
      </c>
      <c r="AW103" s="29">
        <v>0</v>
      </c>
      <c r="AX103" s="13">
        <f t="shared" ref="AX103" si="938">BA103</f>
        <v>0</v>
      </c>
      <c r="AY103" s="29">
        <v>0</v>
      </c>
      <c r="AZ103" s="29">
        <v>0</v>
      </c>
      <c r="BA103" s="29">
        <v>0</v>
      </c>
      <c r="BB103" s="29">
        <v>0</v>
      </c>
      <c r="BC103" s="13">
        <f t="shared" ref="BC103" si="939">BF103</f>
        <v>0</v>
      </c>
      <c r="BD103" s="29">
        <v>0</v>
      </c>
      <c r="BE103" s="29">
        <v>0</v>
      </c>
      <c r="BF103" s="29">
        <v>0</v>
      </c>
      <c r="BG103" s="29">
        <v>0</v>
      </c>
      <c r="BH103" s="13">
        <f t="shared" ref="BH103" si="940">BK103</f>
        <v>0</v>
      </c>
      <c r="BI103" s="29">
        <v>0</v>
      </c>
      <c r="BJ103" s="29">
        <v>0</v>
      </c>
      <c r="BK103" s="29">
        <v>0</v>
      </c>
      <c r="BL103" s="29">
        <v>0</v>
      </c>
    </row>
    <row r="104" spans="1:64" ht="51" x14ac:dyDescent="0.25">
      <c r="A104" s="10" t="s">
        <v>323</v>
      </c>
      <c r="B104" s="59" t="s">
        <v>328</v>
      </c>
      <c r="C104" s="44" t="s">
        <v>24</v>
      </c>
      <c r="D104" s="11" t="s">
        <v>56</v>
      </c>
      <c r="E104" s="13">
        <f t="shared" ref="E104" si="941">J104+O104+T104+Y104+AD104+AI104+AN104+AS104+AX104</f>
        <v>1050.4000000000001</v>
      </c>
      <c r="F104" s="13">
        <f t="shared" ref="F104" si="942">K104+P104+U104+Z104+AE104+AJ104+AO104+AT104+AY104</f>
        <v>0</v>
      </c>
      <c r="G104" s="13">
        <f t="shared" ref="G104" si="943">L104+Q104+V104+AA104+AF104+AK104+AP104+AU104+AZ104</f>
        <v>0</v>
      </c>
      <c r="H104" s="13">
        <f t="shared" ref="H104" si="944">M104+R104+W104+AB104+AG104+AL104+AQ104+AV104+BA104</f>
        <v>1050.4000000000001</v>
      </c>
      <c r="I104" s="13">
        <f t="shared" ref="I104" si="945">N104+S104+X104+AC104+AH104+AM104+AR104+AW104+BB104</f>
        <v>0</v>
      </c>
      <c r="J104" s="13">
        <f t="shared" ref="J104" si="946">M104</f>
        <v>0</v>
      </c>
      <c r="K104" s="29">
        <v>0</v>
      </c>
      <c r="L104" s="29">
        <v>0</v>
      </c>
      <c r="M104" s="13">
        <v>0</v>
      </c>
      <c r="N104" s="29">
        <v>0</v>
      </c>
      <c r="O104" s="13">
        <f t="shared" ref="O104" si="947">R104</f>
        <v>0</v>
      </c>
      <c r="P104" s="29">
        <v>0</v>
      </c>
      <c r="Q104" s="29">
        <v>0</v>
      </c>
      <c r="R104" s="36">
        <v>0</v>
      </c>
      <c r="S104" s="29">
        <v>0</v>
      </c>
      <c r="T104" s="13">
        <f t="shared" ref="T104" si="948">W104</f>
        <v>1050.4000000000001</v>
      </c>
      <c r="U104" s="29">
        <v>0</v>
      </c>
      <c r="V104" s="60">
        <v>0</v>
      </c>
      <c r="W104" s="70">
        <v>1050.4000000000001</v>
      </c>
      <c r="X104" s="61">
        <v>0</v>
      </c>
      <c r="Y104" s="13">
        <f t="shared" ref="Y104" si="949">AB104</f>
        <v>0</v>
      </c>
      <c r="Z104" s="29">
        <v>0</v>
      </c>
      <c r="AA104" s="29">
        <v>0</v>
      </c>
      <c r="AB104" s="36">
        <v>0</v>
      </c>
      <c r="AC104" s="29">
        <v>0</v>
      </c>
      <c r="AD104" s="13">
        <f t="shared" ref="AD104" si="950">AG104</f>
        <v>0</v>
      </c>
      <c r="AE104" s="29">
        <v>0</v>
      </c>
      <c r="AF104" s="29">
        <v>0</v>
      </c>
      <c r="AG104" s="29">
        <v>0</v>
      </c>
      <c r="AH104" s="29">
        <v>0</v>
      </c>
      <c r="AI104" s="13">
        <f t="shared" ref="AI104" si="951">AL104</f>
        <v>0</v>
      </c>
      <c r="AJ104" s="29">
        <v>0</v>
      </c>
      <c r="AK104" s="29">
        <v>0</v>
      </c>
      <c r="AL104" s="29">
        <v>0</v>
      </c>
      <c r="AM104" s="29">
        <v>0</v>
      </c>
      <c r="AN104" s="13">
        <f t="shared" ref="AN104" si="952">AQ104</f>
        <v>0</v>
      </c>
      <c r="AO104" s="29">
        <v>0</v>
      </c>
      <c r="AP104" s="29">
        <v>0</v>
      </c>
      <c r="AQ104" s="29">
        <v>0</v>
      </c>
      <c r="AR104" s="29">
        <v>0</v>
      </c>
      <c r="AS104" s="13">
        <f t="shared" ref="AS104" si="953">AV104</f>
        <v>0</v>
      </c>
      <c r="AT104" s="29">
        <v>0</v>
      </c>
      <c r="AU104" s="29">
        <v>0</v>
      </c>
      <c r="AV104" s="29">
        <v>0</v>
      </c>
      <c r="AW104" s="29">
        <v>0</v>
      </c>
      <c r="AX104" s="13">
        <f t="shared" ref="AX104" si="954">BA104</f>
        <v>0</v>
      </c>
      <c r="AY104" s="29">
        <v>0</v>
      </c>
      <c r="AZ104" s="29">
        <v>0</v>
      </c>
      <c r="BA104" s="29">
        <v>0</v>
      </c>
      <c r="BB104" s="29">
        <v>0</v>
      </c>
      <c r="BC104" s="13">
        <f t="shared" ref="BC104" si="955">BF104</f>
        <v>0</v>
      </c>
      <c r="BD104" s="29">
        <v>0</v>
      </c>
      <c r="BE104" s="29">
        <v>0</v>
      </c>
      <c r="BF104" s="29">
        <v>0</v>
      </c>
      <c r="BG104" s="29">
        <v>0</v>
      </c>
      <c r="BH104" s="13">
        <f t="shared" ref="BH104" si="956">BK104</f>
        <v>0</v>
      </c>
      <c r="BI104" s="29">
        <v>0</v>
      </c>
      <c r="BJ104" s="29">
        <v>0</v>
      </c>
      <c r="BK104" s="29">
        <v>0</v>
      </c>
      <c r="BL104" s="29">
        <v>0</v>
      </c>
    </row>
    <row r="105" spans="1:64" ht="51" x14ac:dyDescent="0.25">
      <c r="A105" s="10" t="s">
        <v>326</v>
      </c>
      <c r="B105" s="59" t="s">
        <v>330</v>
      </c>
      <c r="C105" s="44" t="s">
        <v>24</v>
      </c>
      <c r="D105" s="11" t="s">
        <v>56</v>
      </c>
      <c r="E105" s="13">
        <f t="shared" ref="E105" si="957">J105+O105+T105+Y105+AD105+AI105+AN105+AS105+AX105</f>
        <v>510.2</v>
      </c>
      <c r="F105" s="13">
        <f t="shared" ref="F105" si="958">K105+P105+U105+Z105+AE105+AJ105+AO105+AT105+AY105</f>
        <v>0</v>
      </c>
      <c r="G105" s="13">
        <f t="shared" ref="G105" si="959">L105+Q105+V105+AA105+AF105+AK105+AP105+AU105+AZ105</f>
        <v>0</v>
      </c>
      <c r="H105" s="13">
        <f t="shared" ref="H105" si="960">M105+R105+W105+AB105+AG105+AL105+AQ105+AV105+BA105</f>
        <v>510.2</v>
      </c>
      <c r="I105" s="13">
        <f t="shared" ref="I105" si="961">N105+S105+X105+AC105+AH105+AM105+AR105+AW105+BB105</f>
        <v>0</v>
      </c>
      <c r="J105" s="13">
        <f t="shared" ref="J105" si="962">M105</f>
        <v>0</v>
      </c>
      <c r="K105" s="29">
        <v>0</v>
      </c>
      <c r="L105" s="29">
        <v>0</v>
      </c>
      <c r="M105" s="13">
        <v>0</v>
      </c>
      <c r="N105" s="29">
        <v>0</v>
      </c>
      <c r="O105" s="13">
        <f t="shared" ref="O105" si="963">R105</f>
        <v>0</v>
      </c>
      <c r="P105" s="29">
        <v>0</v>
      </c>
      <c r="Q105" s="29">
        <v>0</v>
      </c>
      <c r="R105" s="36">
        <v>0</v>
      </c>
      <c r="S105" s="29">
        <v>0</v>
      </c>
      <c r="T105" s="13">
        <f t="shared" ref="T105" si="964">W105</f>
        <v>510.2</v>
      </c>
      <c r="U105" s="29">
        <v>0</v>
      </c>
      <c r="V105" s="60">
        <v>0</v>
      </c>
      <c r="W105" s="70">
        <v>510.2</v>
      </c>
      <c r="X105" s="61">
        <v>0</v>
      </c>
      <c r="Y105" s="13">
        <f t="shared" ref="Y105" si="965">AB105</f>
        <v>0</v>
      </c>
      <c r="Z105" s="29">
        <v>0</v>
      </c>
      <c r="AA105" s="29">
        <v>0</v>
      </c>
      <c r="AB105" s="36">
        <v>0</v>
      </c>
      <c r="AC105" s="29">
        <v>0</v>
      </c>
      <c r="AD105" s="13">
        <f t="shared" ref="AD105" si="966">AG105</f>
        <v>0</v>
      </c>
      <c r="AE105" s="29">
        <v>0</v>
      </c>
      <c r="AF105" s="29">
        <v>0</v>
      </c>
      <c r="AG105" s="29">
        <v>0</v>
      </c>
      <c r="AH105" s="29">
        <v>0</v>
      </c>
      <c r="AI105" s="13">
        <f t="shared" ref="AI105" si="967">AL105</f>
        <v>0</v>
      </c>
      <c r="AJ105" s="29">
        <v>0</v>
      </c>
      <c r="AK105" s="29">
        <v>0</v>
      </c>
      <c r="AL105" s="29">
        <v>0</v>
      </c>
      <c r="AM105" s="29">
        <v>0</v>
      </c>
      <c r="AN105" s="13">
        <f t="shared" ref="AN105" si="968">AQ105</f>
        <v>0</v>
      </c>
      <c r="AO105" s="29">
        <v>0</v>
      </c>
      <c r="AP105" s="29">
        <v>0</v>
      </c>
      <c r="AQ105" s="29">
        <v>0</v>
      </c>
      <c r="AR105" s="29">
        <v>0</v>
      </c>
      <c r="AS105" s="13">
        <f t="shared" ref="AS105" si="969">AV105</f>
        <v>0</v>
      </c>
      <c r="AT105" s="29">
        <v>0</v>
      </c>
      <c r="AU105" s="29">
        <v>0</v>
      </c>
      <c r="AV105" s="29">
        <v>0</v>
      </c>
      <c r="AW105" s="29">
        <v>0</v>
      </c>
      <c r="AX105" s="13">
        <f t="shared" ref="AX105" si="970">BA105</f>
        <v>0</v>
      </c>
      <c r="AY105" s="29">
        <v>0</v>
      </c>
      <c r="AZ105" s="29">
        <v>0</v>
      </c>
      <c r="BA105" s="29">
        <v>0</v>
      </c>
      <c r="BB105" s="29">
        <v>0</v>
      </c>
      <c r="BC105" s="13">
        <f t="shared" ref="BC105" si="971">BF105</f>
        <v>0</v>
      </c>
      <c r="BD105" s="29">
        <v>0</v>
      </c>
      <c r="BE105" s="29">
        <v>0</v>
      </c>
      <c r="BF105" s="29">
        <v>0</v>
      </c>
      <c r="BG105" s="29">
        <v>0</v>
      </c>
      <c r="BH105" s="13">
        <f t="shared" ref="BH105" si="972">BK105</f>
        <v>0</v>
      </c>
      <c r="BI105" s="29">
        <v>0</v>
      </c>
      <c r="BJ105" s="29">
        <v>0</v>
      </c>
      <c r="BK105" s="29">
        <v>0</v>
      </c>
      <c r="BL105" s="29">
        <v>0</v>
      </c>
    </row>
    <row r="106" spans="1:64" ht="51" x14ac:dyDescent="0.25">
      <c r="A106" s="10" t="s">
        <v>329</v>
      </c>
      <c r="B106" s="59" t="s">
        <v>331</v>
      </c>
      <c r="C106" s="44" t="s">
        <v>24</v>
      </c>
      <c r="D106" s="11" t="s">
        <v>56</v>
      </c>
      <c r="E106" s="13">
        <f t="shared" ref="E106" si="973">J106+O106+T106+Y106+AD106+AI106+AN106+AS106+AX106</f>
        <v>162.69999999999999</v>
      </c>
      <c r="F106" s="13">
        <f t="shared" ref="F106" si="974">K106+P106+U106+Z106+AE106+AJ106+AO106+AT106+AY106</f>
        <v>0</v>
      </c>
      <c r="G106" s="13">
        <f t="shared" ref="G106" si="975">L106+Q106+V106+AA106+AF106+AK106+AP106+AU106+AZ106</f>
        <v>0</v>
      </c>
      <c r="H106" s="13">
        <f t="shared" ref="H106" si="976">M106+R106+W106+AB106+AG106+AL106+AQ106+AV106+BA106</f>
        <v>162.69999999999999</v>
      </c>
      <c r="I106" s="13">
        <f t="shared" ref="I106" si="977">N106+S106+X106+AC106+AH106+AM106+AR106+AW106+BB106</f>
        <v>0</v>
      </c>
      <c r="J106" s="13">
        <f t="shared" ref="J106" si="978">M106</f>
        <v>0</v>
      </c>
      <c r="K106" s="29">
        <v>0</v>
      </c>
      <c r="L106" s="29">
        <v>0</v>
      </c>
      <c r="M106" s="13">
        <v>0</v>
      </c>
      <c r="N106" s="29">
        <v>0</v>
      </c>
      <c r="O106" s="13">
        <f t="shared" ref="O106" si="979">R106</f>
        <v>0</v>
      </c>
      <c r="P106" s="29">
        <v>0</v>
      </c>
      <c r="Q106" s="29">
        <v>0</v>
      </c>
      <c r="R106" s="36">
        <v>0</v>
      </c>
      <c r="S106" s="29">
        <v>0</v>
      </c>
      <c r="T106" s="13">
        <f t="shared" ref="T106" si="980">W106</f>
        <v>162.69999999999999</v>
      </c>
      <c r="U106" s="29">
        <v>0</v>
      </c>
      <c r="V106" s="60">
        <v>0</v>
      </c>
      <c r="W106" s="70">
        <v>162.69999999999999</v>
      </c>
      <c r="X106" s="61">
        <v>0</v>
      </c>
      <c r="Y106" s="13">
        <f t="shared" ref="Y106" si="981">AB106</f>
        <v>0</v>
      </c>
      <c r="Z106" s="29">
        <v>0</v>
      </c>
      <c r="AA106" s="29">
        <v>0</v>
      </c>
      <c r="AB106" s="36">
        <v>0</v>
      </c>
      <c r="AC106" s="29">
        <v>0</v>
      </c>
      <c r="AD106" s="13">
        <f t="shared" ref="AD106" si="982">AG106</f>
        <v>0</v>
      </c>
      <c r="AE106" s="29">
        <v>0</v>
      </c>
      <c r="AF106" s="29">
        <v>0</v>
      </c>
      <c r="AG106" s="29">
        <v>0</v>
      </c>
      <c r="AH106" s="29">
        <v>0</v>
      </c>
      <c r="AI106" s="13">
        <f t="shared" ref="AI106" si="983">AL106</f>
        <v>0</v>
      </c>
      <c r="AJ106" s="29">
        <v>0</v>
      </c>
      <c r="AK106" s="29">
        <v>0</v>
      </c>
      <c r="AL106" s="29">
        <v>0</v>
      </c>
      <c r="AM106" s="29">
        <v>0</v>
      </c>
      <c r="AN106" s="13">
        <f t="shared" ref="AN106" si="984">AQ106</f>
        <v>0</v>
      </c>
      <c r="AO106" s="29">
        <v>0</v>
      </c>
      <c r="AP106" s="29">
        <v>0</v>
      </c>
      <c r="AQ106" s="29">
        <v>0</v>
      </c>
      <c r="AR106" s="29">
        <v>0</v>
      </c>
      <c r="AS106" s="13">
        <f t="shared" ref="AS106" si="985">AV106</f>
        <v>0</v>
      </c>
      <c r="AT106" s="29">
        <v>0</v>
      </c>
      <c r="AU106" s="29">
        <v>0</v>
      </c>
      <c r="AV106" s="29">
        <v>0</v>
      </c>
      <c r="AW106" s="29">
        <v>0</v>
      </c>
      <c r="AX106" s="13">
        <f t="shared" ref="AX106" si="986">BA106</f>
        <v>0</v>
      </c>
      <c r="AY106" s="29">
        <v>0</v>
      </c>
      <c r="AZ106" s="29">
        <v>0</v>
      </c>
      <c r="BA106" s="29">
        <v>0</v>
      </c>
      <c r="BB106" s="29">
        <v>0</v>
      </c>
      <c r="BC106" s="13">
        <f t="shared" ref="BC106" si="987">BF106</f>
        <v>0</v>
      </c>
      <c r="BD106" s="29">
        <v>0</v>
      </c>
      <c r="BE106" s="29">
        <v>0</v>
      </c>
      <c r="BF106" s="29">
        <v>0</v>
      </c>
      <c r="BG106" s="29">
        <v>0</v>
      </c>
      <c r="BH106" s="13">
        <f t="shared" ref="BH106" si="988">BK106</f>
        <v>0</v>
      </c>
      <c r="BI106" s="29">
        <v>0</v>
      </c>
      <c r="BJ106" s="29">
        <v>0</v>
      </c>
      <c r="BK106" s="29">
        <v>0</v>
      </c>
      <c r="BL106" s="29">
        <v>0</v>
      </c>
    </row>
    <row r="107" spans="1:64" ht="51" x14ac:dyDescent="0.25">
      <c r="A107" s="10" t="s">
        <v>333</v>
      </c>
      <c r="B107" s="59" t="s">
        <v>341</v>
      </c>
      <c r="C107" s="44" t="s">
        <v>24</v>
      </c>
      <c r="D107" s="11" t="s">
        <v>56</v>
      </c>
      <c r="E107" s="13">
        <f t="shared" ref="E107" si="989">J107+O107+T107+Y107+AD107+AI107+AN107+AS107+AX107</f>
        <v>2338.1999999999998</v>
      </c>
      <c r="F107" s="13">
        <f t="shared" ref="F107" si="990">K107+P107+U107+Z107+AE107+AJ107+AO107+AT107+AY107</f>
        <v>0</v>
      </c>
      <c r="G107" s="13">
        <f t="shared" ref="G107" si="991">L107+Q107+V107+AA107+AF107+AK107+AP107+AU107+AZ107</f>
        <v>0</v>
      </c>
      <c r="H107" s="13">
        <f t="shared" ref="H107" si="992">M107+R107+W107+AB107+AG107+AL107+AQ107+AV107+BA107</f>
        <v>2338.1999999999998</v>
      </c>
      <c r="I107" s="13">
        <f t="shared" ref="I107" si="993">N107+S107+X107+AC107+AH107+AM107+AR107+AW107+BB107</f>
        <v>0</v>
      </c>
      <c r="J107" s="13">
        <f t="shared" ref="J107" si="994">M107</f>
        <v>0</v>
      </c>
      <c r="K107" s="29">
        <v>0</v>
      </c>
      <c r="L107" s="29">
        <v>0</v>
      </c>
      <c r="M107" s="13">
        <v>0</v>
      </c>
      <c r="N107" s="29">
        <v>0</v>
      </c>
      <c r="O107" s="13">
        <f t="shared" ref="O107" si="995">R107</f>
        <v>0</v>
      </c>
      <c r="P107" s="29">
        <v>0</v>
      </c>
      <c r="Q107" s="29">
        <v>0</v>
      </c>
      <c r="R107" s="36">
        <v>0</v>
      </c>
      <c r="S107" s="29">
        <v>0</v>
      </c>
      <c r="T107" s="13">
        <f t="shared" ref="T107" si="996">W107</f>
        <v>2338.1999999999998</v>
      </c>
      <c r="U107" s="29">
        <v>0</v>
      </c>
      <c r="V107" s="60">
        <v>0</v>
      </c>
      <c r="W107" s="70">
        <v>2338.1999999999998</v>
      </c>
      <c r="X107" s="61">
        <v>0</v>
      </c>
      <c r="Y107" s="13">
        <f t="shared" ref="Y107" si="997">AB107</f>
        <v>0</v>
      </c>
      <c r="Z107" s="29">
        <v>0</v>
      </c>
      <c r="AA107" s="29">
        <v>0</v>
      </c>
      <c r="AB107" s="36">
        <v>0</v>
      </c>
      <c r="AC107" s="29">
        <v>0</v>
      </c>
      <c r="AD107" s="13">
        <f t="shared" ref="AD107" si="998">AG107</f>
        <v>0</v>
      </c>
      <c r="AE107" s="29">
        <v>0</v>
      </c>
      <c r="AF107" s="29">
        <v>0</v>
      </c>
      <c r="AG107" s="29">
        <v>0</v>
      </c>
      <c r="AH107" s="29">
        <v>0</v>
      </c>
      <c r="AI107" s="13">
        <f t="shared" ref="AI107" si="999">AL107</f>
        <v>0</v>
      </c>
      <c r="AJ107" s="29">
        <v>0</v>
      </c>
      <c r="AK107" s="29">
        <v>0</v>
      </c>
      <c r="AL107" s="29">
        <v>0</v>
      </c>
      <c r="AM107" s="29">
        <v>0</v>
      </c>
      <c r="AN107" s="13">
        <f t="shared" ref="AN107" si="1000">AQ107</f>
        <v>0</v>
      </c>
      <c r="AO107" s="29">
        <v>0</v>
      </c>
      <c r="AP107" s="29">
        <v>0</v>
      </c>
      <c r="AQ107" s="29">
        <v>0</v>
      </c>
      <c r="AR107" s="29">
        <v>0</v>
      </c>
      <c r="AS107" s="13">
        <f t="shared" ref="AS107" si="1001">AV107</f>
        <v>0</v>
      </c>
      <c r="AT107" s="29">
        <v>0</v>
      </c>
      <c r="AU107" s="29">
        <v>0</v>
      </c>
      <c r="AV107" s="29">
        <v>0</v>
      </c>
      <c r="AW107" s="29">
        <v>0</v>
      </c>
      <c r="AX107" s="13">
        <f t="shared" ref="AX107" si="1002">BA107</f>
        <v>0</v>
      </c>
      <c r="AY107" s="29">
        <v>0</v>
      </c>
      <c r="AZ107" s="29">
        <v>0</v>
      </c>
      <c r="BA107" s="29">
        <v>0</v>
      </c>
      <c r="BB107" s="29">
        <v>0</v>
      </c>
      <c r="BC107" s="13">
        <f t="shared" ref="BC107" si="1003">BF107</f>
        <v>0</v>
      </c>
      <c r="BD107" s="29">
        <v>0</v>
      </c>
      <c r="BE107" s="29">
        <v>0</v>
      </c>
      <c r="BF107" s="29">
        <v>0</v>
      </c>
      <c r="BG107" s="29">
        <v>0</v>
      </c>
      <c r="BH107" s="13">
        <f t="shared" ref="BH107" si="1004">BK107</f>
        <v>0</v>
      </c>
      <c r="BI107" s="29">
        <v>0</v>
      </c>
      <c r="BJ107" s="29">
        <v>0</v>
      </c>
      <c r="BK107" s="29">
        <v>0</v>
      </c>
      <c r="BL107" s="29">
        <v>0</v>
      </c>
    </row>
    <row r="108" spans="1:64" ht="51" x14ac:dyDescent="0.25">
      <c r="A108" s="10" t="s">
        <v>340</v>
      </c>
      <c r="B108" s="59" t="s">
        <v>343</v>
      </c>
      <c r="C108" s="44" t="s">
        <v>24</v>
      </c>
      <c r="D108" s="11" t="s">
        <v>56</v>
      </c>
      <c r="E108" s="13">
        <f t="shared" ref="E108" si="1005">J108+O108+T108+Y108+AD108+AI108+AN108+AS108+AX108</f>
        <v>5376.1</v>
      </c>
      <c r="F108" s="13">
        <f t="shared" ref="F108" si="1006">K108+P108+U108+Z108+AE108+AJ108+AO108+AT108+AY108</f>
        <v>0</v>
      </c>
      <c r="G108" s="13">
        <f t="shared" ref="G108" si="1007">L108+Q108+V108+AA108+AF108+AK108+AP108+AU108+AZ108</f>
        <v>0</v>
      </c>
      <c r="H108" s="13">
        <f t="shared" ref="H108" si="1008">M108+R108+W108+AB108+AG108+AL108+AQ108+AV108+BA108</f>
        <v>5376.1</v>
      </c>
      <c r="I108" s="13">
        <f t="shared" ref="I108" si="1009">N108+S108+X108+AC108+AH108+AM108+AR108+AW108+BB108</f>
        <v>0</v>
      </c>
      <c r="J108" s="13">
        <f t="shared" ref="J108" si="1010">M108</f>
        <v>0</v>
      </c>
      <c r="K108" s="29">
        <v>0</v>
      </c>
      <c r="L108" s="29">
        <v>0</v>
      </c>
      <c r="M108" s="13">
        <v>0</v>
      </c>
      <c r="N108" s="29">
        <v>0</v>
      </c>
      <c r="O108" s="13">
        <f t="shared" ref="O108" si="1011">R108</f>
        <v>0</v>
      </c>
      <c r="P108" s="29">
        <v>0</v>
      </c>
      <c r="Q108" s="29">
        <v>0</v>
      </c>
      <c r="R108" s="36">
        <v>0</v>
      </c>
      <c r="S108" s="29">
        <v>0</v>
      </c>
      <c r="T108" s="13">
        <f t="shared" ref="T108" si="1012">W108</f>
        <v>5376.1</v>
      </c>
      <c r="U108" s="29">
        <v>0</v>
      </c>
      <c r="V108" s="60">
        <v>0</v>
      </c>
      <c r="W108" s="70">
        <v>5376.1</v>
      </c>
      <c r="X108" s="61">
        <v>0</v>
      </c>
      <c r="Y108" s="13">
        <f t="shared" ref="Y108" si="1013">AB108</f>
        <v>0</v>
      </c>
      <c r="Z108" s="29">
        <v>0</v>
      </c>
      <c r="AA108" s="29">
        <v>0</v>
      </c>
      <c r="AB108" s="36">
        <v>0</v>
      </c>
      <c r="AC108" s="29">
        <v>0</v>
      </c>
      <c r="AD108" s="13">
        <f t="shared" ref="AD108" si="1014">AG108</f>
        <v>0</v>
      </c>
      <c r="AE108" s="29">
        <v>0</v>
      </c>
      <c r="AF108" s="29">
        <v>0</v>
      </c>
      <c r="AG108" s="29">
        <v>0</v>
      </c>
      <c r="AH108" s="29">
        <v>0</v>
      </c>
      <c r="AI108" s="13">
        <f t="shared" ref="AI108" si="1015">AL108</f>
        <v>0</v>
      </c>
      <c r="AJ108" s="29">
        <v>0</v>
      </c>
      <c r="AK108" s="29">
        <v>0</v>
      </c>
      <c r="AL108" s="29">
        <v>0</v>
      </c>
      <c r="AM108" s="29">
        <v>0</v>
      </c>
      <c r="AN108" s="13">
        <f t="shared" ref="AN108" si="1016">AQ108</f>
        <v>0</v>
      </c>
      <c r="AO108" s="29">
        <v>0</v>
      </c>
      <c r="AP108" s="29">
        <v>0</v>
      </c>
      <c r="AQ108" s="29">
        <v>0</v>
      </c>
      <c r="AR108" s="29">
        <v>0</v>
      </c>
      <c r="AS108" s="13">
        <f t="shared" ref="AS108" si="1017">AV108</f>
        <v>0</v>
      </c>
      <c r="AT108" s="29">
        <v>0</v>
      </c>
      <c r="AU108" s="29">
        <v>0</v>
      </c>
      <c r="AV108" s="29">
        <v>0</v>
      </c>
      <c r="AW108" s="29">
        <v>0</v>
      </c>
      <c r="AX108" s="13">
        <f t="shared" ref="AX108" si="1018">BA108</f>
        <v>0</v>
      </c>
      <c r="AY108" s="29">
        <v>0</v>
      </c>
      <c r="AZ108" s="29">
        <v>0</v>
      </c>
      <c r="BA108" s="29">
        <v>0</v>
      </c>
      <c r="BB108" s="29">
        <v>0</v>
      </c>
      <c r="BC108" s="13">
        <f t="shared" ref="BC108" si="1019">BF108</f>
        <v>0</v>
      </c>
      <c r="BD108" s="29">
        <v>0</v>
      </c>
      <c r="BE108" s="29">
        <v>0</v>
      </c>
      <c r="BF108" s="29">
        <v>0</v>
      </c>
      <c r="BG108" s="29">
        <v>0</v>
      </c>
      <c r="BH108" s="13">
        <f t="shared" ref="BH108" si="1020">BK108</f>
        <v>0</v>
      </c>
      <c r="BI108" s="29">
        <v>0</v>
      </c>
      <c r="BJ108" s="29">
        <v>0</v>
      </c>
      <c r="BK108" s="29">
        <v>0</v>
      </c>
      <c r="BL108" s="29">
        <v>0</v>
      </c>
    </row>
    <row r="109" spans="1:64" ht="47.25" x14ac:dyDescent="0.25">
      <c r="A109" s="10" t="s">
        <v>342</v>
      </c>
      <c r="B109" s="51" t="s">
        <v>40</v>
      </c>
      <c r="C109" s="11" t="s">
        <v>24</v>
      </c>
      <c r="D109" s="11" t="s">
        <v>56</v>
      </c>
      <c r="E109" s="13">
        <f t="shared" ref="E109:G109" si="1021">J109+O109+T109+Y109+AD109+AI109+AN109+AS109+AX109+BC109+BH109</f>
        <v>238319.2</v>
      </c>
      <c r="F109" s="13">
        <f t="shared" si="1021"/>
        <v>0</v>
      </c>
      <c r="G109" s="13">
        <f t="shared" si="1021"/>
        <v>0</v>
      </c>
      <c r="H109" s="13">
        <f>M109+R109+W109+AB109+AG109+AL109+AQ109+AV109+BA109+BF109+BK109</f>
        <v>238319.2</v>
      </c>
      <c r="I109" s="13">
        <f t="shared" si="412"/>
        <v>0</v>
      </c>
      <c r="J109" s="13">
        <f>M109</f>
        <v>0</v>
      </c>
      <c r="K109" s="29">
        <v>0</v>
      </c>
      <c r="L109" s="29">
        <v>0</v>
      </c>
      <c r="M109" s="13">
        <v>0</v>
      </c>
      <c r="N109" s="29">
        <v>0</v>
      </c>
      <c r="O109" s="47">
        <f t="shared" si="480"/>
        <v>0</v>
      </c>
      <c r="P109" s="29">
        <v>0</v>
      </c>
      <c r="Q109" s="29">
        <v>0</v>
      </c>
      <c r="R109" s="47">
        <f>10973.9-10973.9</f>
        <v>0</v>
      </c>
      <c r="S109" s="29"/>
      <c r="T109" s="47">
        <f t="shared" si="612"/>
        <v>0</v>
      </c>
      <c r="U109" s="29">
        <v>0</v>
      </c>
      <c r="V109" s="29">
        <v>0</v>
      </c>
      <c r="W109" s="63">
        <v>0</v>
      </c>
      <c r="X109" s="29"/>
      <c r="Y109" s="13">
        <f>AB109</f>
        <v>0</v>
      </c>
      <c r="Z109" s="29"/>
      <c r="AA109" s="29">
        <v>0</v>
      </c>
      <c r="AB109" s="36">
        <v>0</v>
      </c>
      <c r="AC109" s="29">
        <v>0</v>
      </c>
      <c r="AD109" s="13">
        <f>AG109</f>
        <v>34045.599999999999</v>
      </c>
      <c r="AE109" s="29"/>
      <c r="AF109" s="29">
        <v>0</v>
      </c>
      <c r="AG109" s="36">
        <v>34045.599999999999</v>
      </c>
      <c r="AH109" s="29">
        <v>0</v>
      </c>
      <c r="AI109" s="13">
        <f>AL109</f>
        <v>34045.599999999999</v>
      </c>
      <c r="AJ109" s="29"/>
      <c r="AK109" s="29">
        <v>0</v>
      </c>
      <c r="AL109" s="36">
        <v>34045.599999999999</v>
      </c>
      <c r="AM109" s="29">
        <v>0</v>
      </c>
      <c r="AN109" s="13">
        <f>AQ109</f>
        <v>34045.599999999999</v>
      </c>
      <c r="AO109" s="29"/>
      <c r="AP109" s="29">
        <v>0</v>
      </c>
      <c r="AQ109" s="36">
        <v>34045.599999999999</v>
      </c>
      <c r="AR109" s="29">
        <v>0</v>
      </c>
      <c r="AS109" s="13">
        <f>AV109</f>
        <v>34045.599999999999</v>
      </c>
      <c r="AT109" s="29"/>
      <c r="AU109" s="29">
        <v>0</v>
      </c>
      <c r="AV109" s="36">
        <v>34045.599999999999</v>
      </c>
      <c r="AW109" s="29">
        <v>0</v>
      </c>
      <c r="AX109" s="13">
        <f>BA109</f>
        <v>34045.599999999999</v>
      </c>
      <c r="AY109" s="29"/>
      <c r="AZ109" s="29">
        <v>0</v>
      </c>
      <c r="BA109" s="36">
        <v>34045.599999999999</v>
      </c>
      <c r="BB109" s="29">
        <v>0</v>
      </c>
      <c r="BC109" s="13">
        <f>BF109</f>
        <v>34045.599999999999</v>
      </c>
      <c r="BD109" s="29"/>
      <c r="BE109" s="29">
        <v>0</v>
      </c>
      <c r="BF109" s="36">
        <v>34045.599999999999</v>
      </c>
      <c r="BG109" s="29">
        <v>0</v>
      </c>
      <c r="BH109" s="13">
        <f>BK109</f>
        <v>34045.599999999999</v>
      </c>
      <c r="BI109" s="29"/>
      <c r="BJ109" s="29">
        <v>0</v>
      </c>
      <c r="BK109" s="36">
        <v>34045.599999999999</v>
      </c>
      <c r="BL109" s="29">
        <v>0</v>
      </c>
    </row>
    <row r="110" spans="1:64" ht="52.5" customHeight="1" x14ac:dyDescent="0.25">
      <c r="A110" s="10" t="s">
        <v>48</v>
      </c>
      <c r="B110" s="91" t="s">
        <v>83</v>
      </c>
      <c r="C110" s="92"/>
      <c r="D110" s="93"/>
      <c r="E110" s="13">
        <f>SUM(E111:E119)</f>
        <v>1812.6999999999998</v>
      </c>
      <c r="F110" s="13">
        <f t="shared" ref="F110:BL110" si="1022">SUM(F111:F119)</f>
        <v>0</v>
      </c>
      <c r="G110" s="13">
        <f t="shared" si="1022"/>
        <v>0</v>
      </c>
      <c r="H110" s="13">
        <f t="shared" si="1022"/>
        <v>1812.6999999999998</v>
      </c>
      <c r="I110" s="13">
        <f t="shared" si="1022"/>
        <v>0</v>
      </c>
      <c r="J110" s="13">
        <f t="shared" si="1022"/>
        <v>1184.3999999999999</v>
      </c>
      <c r="K110" s="13">
        <f t="shared" si="1022"/>
        <v>0</v>
      </c>
      <c r="L110" s="13">
        <f t="shared" si="1022"/>
        <v>0</v>
      </c>
      <c r="M110" s="13">
        <f t="shared" si="1022"/>
        <v>1184.3999999999999</v>
      </c>
      <c r="N110" s="13">
        <f t="shared" si="1022"/>
        <v>0</v>
      </c>
      <c r="O110" s="13">
        <f t="shared" si="1022"/>
        <v>628.29999999999995</v>
      </c>
      <c r="P110" s="13">
        <f t="shared" si="1022"/>
        <v>0</v>
      </c>
      <c r="Q110" s="13">
        <f t="shared" si="1022"/>
        <v>0</v>
      </c>
      <c r="R110" s="13">
        <f t="shared" si="1022"/>
        <v>628.29999999999995</v>
      </c>
      <c r="S110" s="13">
        <f t="shared" si="1022"/>
        <v>0</v>
      </c>
      <c r="T110" s="13">
        <f t="shared" si="1022"/>
        <v>0</v>
      </c>
      <c r="U110" s="13">
        <f t="shared" si="1022"/>
        <v>0</v>
      </c>
      <c r="V110" s="13">
        <f t="shared" si="1022"/>
        <v>0</v>
      </c>
      <c r="W110" s="13">
        <f t="shared" si="1022"/>
        <v>0</v>
      </c>
      <c r="X110" s="13">
        <f t="shared" si="1022"/>
        <v>0</v>
      </c>
      <c r="Y110" s="13">
        <f t="shared" si="1022"/>
        <v>0</v>
      </c>
      <c r="Z110" s="13">
        <f t="shared" si="1022"/>
        <v>0</v>
      </c>
      <c r="AA110" s="13">
        <f t="shared" si="1022"/>
        <v>0</v>
      </c>
      <c r="AB110" s="13">
        <f t="shared" si="1022"/>
        <v>0</v>
      </c>
      <c r="AC110" s="13">
        <f t="shared" si="1022"/>
        <v>0</v>
      </c>
      <c r="AD110" s="13">
        <f t="shared" si="1022"/>
        <v>0</v>
      </c>
      <c r="AE110" s="13">
        <f t="shared" si="1022"/>
        <v>0</v>
      </c>
      <c r="AF110" s="13">
        <f t="shared" si="1022"/>
        <v>0</v>
      </c>
      <c r="AG110" s="13">
        <f t="shared" si="1022"/>
        <v>0</v>
      </c>
      <c r="AH110" s="13">
        <f t="shared" si="1022"/>
        <v>0</v>
      </c>
      <c r="AI110" s="13">
        <f t="shared" si="1022"/>
        <v>0</v>
      </c>
      <c r="AJ110" s="13">
        <f t="shared" si="1022"/>
        <v>0</v>
      </c>
      <c r="AK110" s="13">
        <f t="shared" si="1022"/>
        <v>0</v>
      </c>
      <c r="AL110" s="13">
        <f t="shared" si="1022"/>
        <v>0</v>
      </c>
      <c r="AM110" s="13">
        <f t="shared" si="1022"/>
        <v>0</v>
      </c>
      <c r="AN110" s="13">
        <f t="shared" si="1022"/>
        <v>0</v>
      </c>
      <c r="AO110" s="13">
        <f t="shared" si="1022"/>
        <v>0</v>
      </c>
      <c r="AP110" s="13">
        <f t="shared" si="1022"/>
        <v>0</v>
      </c>
      <c r="AQ110" s="13">
        <f t="shared" si="1022"/>
        <v>0</v>
      </c>
      <c r="AR110" s="13">
        <f t="shared" si="1022"/>
        <v>0</v>
      </c>
      <c r="AS110" s="13">
        <f t="shared" si="1022"/>
        <v>0</v>
      </c>
      <c r="AT110" s="13">
        <f t="shared" si="1022"/>
        <v>0</v>
      </c>
      <c r="AU110" s="13">
        <f t="shared" si="1022"/>
        <v>0</v>
      </c>
      <c r="AV110" s="13">
        <f t="shared" si="1022"/>
        <v>0</v>
      </c>
      <c r="AW110" s="13">
        <f t="shared" si="1022"/>
        <v>0</v>
      </c>
      <c r="AX110" s="13">
        <f t="shared" si="1022"/>
        <v>0</v>
      </c>
      <c r="AY110" s="13">
        <f t="shared" si="1022"/>
        <v>0</v>
      </c>
      <c r="AZ110" s="13">
        <f t="shared" si="1022"/>
        <v>0</v>
      </c>
      <c r="BA110" s="13">
        <f t="shared" si="1022"/>
        <v>0</v>
      </c>
      <c r="BB110" s="13">
        <f t="shared" si="1022"/>
        <v>0</v>
      </c>
      <c r="BC110" s="13">
        <f t="shared" si="1022"/>
        <v>0</v>
      </c>
      <c r="BD110" s="13">
        <f t="shared" si="1022"/>
        <v>0</v>
      </c>
      <c r="BE110" s="13">
        <f t="shared" si="1022"/>
        <v>0</v>
      </c>
      <c r="BF110" s="13">
        <f t="shared" si="1022"/>
        <v>0</v>
      </c>
      <c r="BG110" s="13">
        <f t="shared" si="1022"/>
        <v>0</v>
      </c>
      <c r="BH110" s="13">
        <f t="shared" si="1022"/>
        <v>0</v>
      </c>
      <c r="BI110" s="13">
        <f t="shared" si="1022"/>
        <v>0</v>
      </c>
      <c r="BJ110" s="13">
        <f t="shared" si="1022"/>
        <v>0</v>
      </c>
      <c r="BK110" s="13">
        <f t="shared" si="1022"/>
        <v>0</v>
      </c>
      <c r="BL110" s="13">
        <f t="shared" si="1022"/>
        <v>0</v>
      </c>
    </row>
    <row r="111" spans="1:64" ht="47.25" x14ac:dyDescent="0.25">
      <c r="A111" s="10" t="s">
        <v>93</v>
      </c>
      <c r="B111" s="20" t="s">
        <v>100</v>
      </c>
      <c r="C111" s="11" t="s">
        <v>24</v>
      </c>
      <c r="D111" s="11" t="s">
        <v>56</v>
      </c>
      <c r="E111" s="13">
        <f t="shared" ref="E111:F116" si="1023">J111+O111+T111+Y111+AD111+AI111+AN111+AS111+AX111</f>
        <v>178.5</v>
      </c>
      <c r="F111" s="13">
        <f t="shared" si="1023"/>
        <v>0</v>
      </c>
      <c r="G111" s="13">
        <f t="shared" ref="G111" si="1024">L111+Q111+V111+AA111+AF111+AK111+AP111+AU111+AZ111</f>
        <v>0</v>
      </c>
      <c r="H111" s="13">
        <f t="shared" ref="H111:H112" si="1025">M111+R111+W111+AB111+AG111+AL111+AQ111+AV111+BA111</f>
        <v>178.5</v>
      </c>
      <c r="I111" s="13">
        <f t="shared" ref="I111:I118" si="1026">N111+S111+X111+AC111+AH111+AM111+AR111+AW111+BB111</f>
        <v>0</v>
      </c>
      <c r="J111" s="13">
        <f t="shared" ref="J111:J116" si="1027">M111</f>
        <v>178.5</v>
      </c>
      <c r="K111" s="29">
        <v>0</v>
      </c>
      <c r="L111" s="29">
        <v>0</v>
      </c>
      <c r="M111" s="13">
        <v>178.5</v>
      </c>
      <c r="N111" s="29">
        <v>0</v>
      </c>
      <c r="O111" s="13">
        <f t="shared" ref="O111:O118" si="1028">R111</f>
        <v>0</v>
      </c>
      <c r="P111" s="29">
        <v>0</v>
      </c>
      <c r="Q111" s="29">
        <v>0</v>
      </c>
      <c r="R111" s="29">
        <v>0</v>
      </c>
      <c r="S111" s="29">
        <v>0</v>
      </c>
      <c r="T111" s="13">
        <f t="shared" ref="T111:T118" si="1029">W111</f>
        <v>0</v>
      </c>
      <c r="U111" s="29">
        <v>0</v>
      </c>
      <c r="V111" s="29">
        <v>0</v>
      </c>
      <c r="W111" s="29">
        <v>0</v>
      </c>
      <c r="X111" s="29">
        <v>0</v>
      </c>
      <c r="Y111" s="13">
        <f t="shared" ref="Y111:Y118" si="1030">AB111</f>
        <v>0</v>
      </c>
      <c r="Z111" s="29">
        <v>0</v>
      </c>
      <c r="AA111" s="29">
        <v>0</v>
      </c>
      <c r="AB111" s="29">
        <v>0</v>
      </c>
      <c r="AC111" s="29">
        <v>0</v>
      </c>
      <c r="AD111" s="13">
        <f t="shared" ref="AD111:AD118" si="1031">AG111</f>
        <v>0</v>
      </c>
      <c r="AE111" s="29">
        <v>0</v>
      </c>
      <c r="AF111" s="29">
        <v>0</v>
      </c>
      <c r="AG111" s="29">
        <v>0</v>
      </c>
      <c r="AH111" s="29">
        <v>0</v>
      </c>
      <c r="AI111" s="13">
        <f t="shared" ref="AI111:AI118" si="1032">AL111</f>
        <v>0</v>
      </c>
      <c r="AJ111" s="29">
        <v>0</v>
      </c>
      <c r="AK111" s="29">
        <v>0</v>
      </c>
      <c r="AL111" s="29">
        <v>0</v>
      </c>
      <c r="AM111" s="29">
        <v>0</v>
      </c>
      <c r="AN111" s="13">
        <f t="shared" ref="AN111:AN118" si="1033">AQ111</f>
        <v>0</v>
      </c>
      <c r="AO111" s="29">
        <v>0</v>
      </c>
      <c r="AP111" s="29">
        <v>0</v>
      </c>
      <c r="AQ111" s="29">
        <v>0</v>
      </c>
      <c r="AR111" s="29">
        <v>0</v>
      </c>
      <c r="AS111" s="13">
        <f t="shared" ref="AS111:AS118" si="1034">AV111</f>
        <v>0</v>
      </c>
      <c r="AT111" s="29">
        <v>0</v>
      </c>
      <c r="AU111" s="29">
        <v>0</v>
      </c>
      <c r="AV111" s="29">
        <v>0</v>
      </c>
      <c r="AW111" s="29">
        <v>0</v>
      </c>
      <c r="AX111" s="13">
        <f t="shared" ref="AX111:AX118" si="1035">BA111</f>
        <v>0</v>
      </c>
      <c r="AY111" s="29">
        <v>0</v>
      </c>
      <c r="AZ111" s="29">
        <v>0</v>
      </c>
      <c r="BA111" s="29">
        <v>0</v>
      </c>
      <c r="BB111" s="29">
        <v>0</v>
      </c>
      <c r="BC111" s="13">
        <f t="shared" ref="BC111:BC118" si="1036">BF111</f>
        <v>0</v>
      </c>
      <c r="BD111" s="29">
        <v>0</v>
      </c>
      <c r="BE111" s="29">
        <v>0</v>
      </c>
      <c r="BF111" s="29">
        <v>0</v>
      </c>
      <c r="BG111" s="29">
        <v>0</v>
      </c>
      <c r="BH111" s="13">
        <f t="shared" ref="BH111:BH118" si="1037">BK111</f>
        <v>0</v>
      </c>
      <c r="BI111" s="29">
        <v>0</v>
      </c>
      <c r="BJ111" s="29">
        <v>0</v>
      </c>
      <c r="BK111" s="29">
        <v>0</v>
      </c>
      <c r="BL111" s="29">
        <v>0</v>
      </c>
    </row>
    <row r="112" spans="1:64" ht="47.25" x14ac:dyDescent="0.25">
      <c r="A112" s="10" t="s">
        <v>94</v>
      </c>
      <c r="B112" s="21" t="s">
        <v>101</v>
      </c>
      <c r="C112" s="11" t="s">
        <v>24</v>
      </c>
      <c r="D112" s="11" t="s">
        <v>56</v>
      </c>
      <c r="E112" s="13">
        <f t="shared" si="1023"/>
        <v>94.9</v>
      </c>
      <c r="F112" s="13">
        <f t="shared" si="1023"/>
        <v>0</v>
      </c>
      <c r="G112" s="13">
        <f t="shared" ref="G112:G118" si="1038">L112+Q112+V112+AA112+AF112+AK112+AP112+AU112+AZ112</f>
        <v>0</v>
      </c>
      <c r="H112" s="13">
        <f t="shared" si="1025"/>
        <v>94.9</v>
      </c>
      <c r="I112" s="13">
        <f t="shared" si="1026"/>
        <v>0</v>
      </c>
      <c r="J112" s="13">
        <f t="shared" si="1027"/>
        <v>94.9</v>
      </c>
      <c r="K112" s="29">
        <v>0</v>
      </c>
      <c r="L112" s="29">
        <v>0</v>
      </c>
      <c r="M112" s="13">
        <v>94.9</v>
      </c>
      <c r="N112" s="29">
        <v>0</v>
      </c>
      <c r="O112" s="13">
        <f t="shared" si="1028"/>
        <v>0</v>
      </c>
      <c r="P112" s="29">
        <v>0</v>
      </c>
      <c r="Q112" s="29">
        <v>0</v>
      </c>
      <c r="R112" s="29">
        <v>0</v>
      </c>
      <c r="S112" s="29">
        <v>0</v>
      </c>
      <c r="T112" s="13">
        <f t="shared" si="1029"/>
        <v>0</v>
      </c>
      <c r="U112" s="29">
        <v>0</v>
      </c>
      <c r="V112" s="29">
        <v>0</v>
      </c>
      <c r="W112" s="29">
        <v>0</v>
      </c>
      <c r="X112" s="29">
        <v>0</v>
      </c>
      <c r="Y112" s="13">
        <f t="shared" si="1030"/>
        <v>0</v>
      </c>
      <c r="Z112" s="29">
        <v>0</v>
      </c>
      <c r="AA112" s="29">
        <v>0</v>
      </c>
      <c r="AB112" s="29">
        <v>0</v>
      </c>
      <c r="AC112" s="29">
        <v>0</v>
      </c>
      <c r="AD112" s="13">
        <f t="shared" si="1031"/>
        <v>0</v>
      </c>
      <c r="AE112" s="29">
        <v>0</v>
      </c>
      <c r="AF112" s="29">
        <v>0</v>
      </c>
      <c r="AG112" s="29">
        <v>0</v>
      </c>
      <c r="AH112" s="29">
        <v>0</v>
      </c>
      <c r="AI112" s="13">
        <f t="shared" si="1032"/>
        <v>0</v>
      </c>
      <c r="AJ112" s="29">
        <v>0</v>
      </c>
      <c r="AK112" s="29">
        <v>0</v>
      </c>
      <c r="AL112" s="29">
        <v>0</v>
      </c>
      <c r="AM112" s="29">
        <v>0</v>
      </c>
      <c r="AN112" s="13">
        <f t="shared" si="1033"/>
        <v>0</v>
      </c>
      <c r="AO112" s="29">
        <v>0</v>
      </c>
      <c r="AP112" s="29">
        <v>0</v>
      </c>
      <c r="AQ112" s="29">
        <v>0</v>
      </c>
      <c r="AR112" s="29">
        <v>0</v>
      </c>
      <c r="AS112" s="13">
        <f t="shared" si="1034"/>
        <v>0</v>
      </c>
      <c r="AT112" s="29">
        <v>0</v>
      </c>
      <c r="AU112" s="29">
        <v>0</v>
      </c>
      <c r="AV112" s="29">
        <v>0</v>
      </c>
      <c r="AW112" s="29">
        <v>0</v>
      </c>
      <c r="AX112" s="13">
        <f t="shared" si="1035"/>
        <v>0</v>
      </c>
      <c r="AY112" s="29">
        <v>0</v>
      </c>
      <c r="AZ112" s="29">
        <v>0</v>
      </c>
      <c r="BA112" s="29">
        <v>0</v>
      </c>
      <c r="BB112" s="29">
        <v>0</v>
      </c>
      <c r="BC112" s="13">
        <f t="shared" si="1036"/>
        <v>0</v>
      </c>
      <c r="BD112" s="29">
        <v>0</v>
      </c>
      <c r="BE112" s="29">
        <v>0</v>
      </c>
      <c r="BF112" s="29">
        <v>0</v>
      </c>
      <c r="BG112" s="29">
        <v>0</v>
      </c>
      <c r="BH112" s="13">
        <f t="shared" si="1037"/>
        <v>0</v>
      </c>
      <c r="BI112" s="29">
        <v>0</v>
      </c>
      <c r="BJ112" s="29">
        <v>0</v>
      </c>
      <c r="BK112" s="29">
        <v>0</v>
      </c>
      <c r="BL112" s="29">
        <v>0</v>
      </c>
    </row>
    <row r="113" spans="1:64" ht="47.25" x14ac:dyDescent="0.25">
      <c r="A113" s="10" t="s">
        <v>95</v>
      </c>
      <c r="B113" s="25" t="s">
        <v>102</v>
      </c>
      <c r="C113" s="11" t="s">
        <v>24</v>
      </c>
      <c r="D113" s="11" t="s">
        <v>56</v>
      </c>
      <c r="E113" s="13">
        <f t="shared" si="1023"/>
        <v>136.4</v>
      </c>
      <c r="F113" s="13">
        <f t="shared" si="1023"/>
        <v>0</v>
      </c>
      <c r="G113" s="13">
        <f t="shared" si="1038"/>
        <v>0</v>
      </c>
      <c r="H113" s="13">
        <f t="shared" ref="H113" si="1039">M113+R113+W113+AB113+AG113+AL113+AQ113+AV113+BA113</f>
        <v>136.4</v>
      </c>
      <c r="I113" s="13">
        <f t="shared" si="1026"/>
        <v>0</v>
      </c>
      <c r="J113" s="13">
        <f t="shared" si="1027"/>
        <v>136.4</v>
      </c>
      <c r="K113" s="29">
        <v>0</v>
      </c>
      <c r="L113" s="29">
        <v>0</v>
      </c>
      <c r="M113" s="13">
        <f>136.3+0.1</f>
        <v>136.4</v>
      </c>
      <c r="N113" s="29">
        <v>0</v>
      </c>
      <c r="O113" s="13">
        <f t="shared" si="1028"/>
        <v>0</v>
      </c>
      <c r="P113" s="29">
        <v>0</v>
      </c>
      <c r="Q113" s="29">
        <v>0</v>
      </c>
      <c r="R113" s="29">
        <v>0</v>
      </c>
      <c r="S113" s="29">
        <v>0</v>
      </c>
      <c r="T113" s="13">
        <f t="shared" si="1029"/>
        <v>0</v>
      </c>
      <c r="U113" s="29">
        <v>0</v>
      </c>
      <c r="V113" s="29">
        <v>0</v>
      </c>
      <c r="W113" s="29">
        <v>0</v>
      </c>
      <c r="X113" s="29">
        <v>0</v>
      </c>
      <c r="Y113" s="13">
        <f t="shared" si="1030"/>
        <v>0</v>
      </c>
      <c r="Z113" s="29">
        <v>0</v>
      </c>
      <c r="AA113" s="29">
        <v>0</v>
      </c>
      <c r="AB113" s="29">
        <v>0</v>
      </c>
      <c r="AC113" s="29">
        <v>0</v>
      </c>
      <c r="AD113" s="13">
        <f t="shared" si="1031"/>
        <v>0</v>
      </c>
      <c r="AE113" s="29">
        <v>0</v>
      </c>
      <c r="AF113" s="29">
        <v>0</v>
      </c>
      <c r="AG113" s="29">
        <v>0</v>
      </c>
      <c r="AH113" s="29">
        <v>0</v>
      </c>
      <c r="AI113" s="13">
        <f t="shared" si="1032"/>
        <v>0</v>
      </c>
      <c r="AJ113" s="29">
        <v>0</v>
      </c>
      <c r="AK113" s="29">
        <v>0</v>
      </c>
      <c r="AL113" s="29">
        <v>0</v>
      </c>
      <c r="AM113" s="29">
        <v>0</v>
      </c>
      <c r="AN113" s="13">
        <f t="shared" si="1033"/>
        <v>0</v>
      </c>
      <c r="AO113" s="29">
        <v>0</v>
      </c>
      <c r="AP113" s="29">
        <v>0</v>
      </c>
      <c r="AQ113" s="29">
        <v>0</v>
      </c>
      <c r="AR113" s="29">
        <v>0</v>
      </c>
      <c r="AS113" s="13">
        <f t="shared" si="1034"/>
        <v>0</v>
      </c>
      <c r="AT113" s="29">
        <v>0</v>
      </c>
      <c r="AU113" s="29">
        <v>0</v>
      </c>
      <c r="AV113" s="29">
        <v>0</v>
      </c>
      <c r="AW113" s="29">
        <v>0</v>
      </c>
      <c r="AX113" s="13">
        <f t="shared" si="1035"/>
        <v>0</v>
      </c>
      <c r="AY113" s="29">
        <v>0</v>
      </c>
      <c r="AZ113" s="29">
        <v>0</v>
      </c>
      <c r="BA113" s="29">
        <v>0</v>
      </c>
      <c r="BB113" s="29">
        <v>0</v>
      </c>
      <c r="BC113" s="13">
        <f t="shared" si="1036"/>
        <v>0</v>
      </c>
      <c r="BD113" s="29">
        <v>0</v>
      </c>
      <c r="BE113" s="29">
        <v>0</v>
      </c>
      <c r="BF113" s="29">
        <v>0</v>
      </c>
      <c r="BG113" s="29">
        <v>0</v>
      </c>
      <c r="BH113" s="13">
        <f t="shared" si="1037"/>
        <v>0</v>
      </c>
      <c r="BI113" s="29">
        <v>0</v>
      </c>
      <c r="BJ113" s="29">
        <v>0</v>
      </c>
      <c r="BK113" s="29">
        <v>0</v>
      </c>
      <c r="BL113" s="29">
        <v>0</v>
      </c>
    </row>
    <row r="114" spans="1:64" ht="47.25" x14ac:dyDescent="0.25">
      <c r="A114" s="10" t="s">
        <v>96</v>
      </c>
      <c r="B114" s="20" t="s">
        <v>103</v>
      </c>
      <c r="C114" s="11" t="s">
        <v>24</v>
      </c>
      <c r="D114" s="11" t="s">
        <v>56</v>
      </c>
      <c r="E114" s="13">
        <f t="shared" si="1023"/>
        <v>42.5</v>
      </c>
      <c r="F114" s="13">
        <f t="shared" si="1023"/>
        <v>0</v>
      </c>
      <c r="G114" s="13">
        <f t="shared" si="1038"/>
        <v>0</v>
      </c>
      <c r="H114" s="13">
        <f>M114+R114+W114+AB114+AG114+AL114+AQ114+AV114+BA114</f>
        <v>42.5</v>
      </c>
      <c r="I114" s="13">
        <f t="shared" si="1026"/>
        <v>0</v>
      </c>
      <c r="J114" s="13">
        <f t="shared" si="1027"/>
        <v>42.5</v>
      </c>
      <c r="K114" s="29">
        <v>0</v>
      </c>
      <c r="L114" s="29">
        <v>0</v>
      </c>
      <c r="M114" s="13">
        <v>42.5</v>
      </c>
      <c r="N114" s="29">
        <v>0</v>
      </c>
      <c r="O114" s="13">
        <f t="shared" si="1028"/>
        <v>0</v>
      </c>
      <c r="P114" s="29">
        <v>0</v>
      </c>
      <c r="Q114" s="29">
        <v>0</v>
      </c>
      <c r="R114" s="29">
        <v>0</v>
      </c>
      <c r="S114" s="29">
        <v>0</v>
      </c>
      <c r="T114" s="13">
        <f t="shared" si="1029"/>
        <v>0</v>
      </c>
      <c r="U114" s="29">
        <v>0</v>
      </c>
      <c r="V114" s="29">
        <v>0</v>
      </c>
      <c r="W114" s="29">
        <v>0</v>
      </c>
      <c r="X114" s="29">
        <v>0</v>
      </c>
      <c r="Y114" s="13">
        <f t="shared" si="1030"/>
        <v>0</v>
      </c>
      <c r="Z114" s="29">
        <v>0</v>
      </c>
      <c r="AA114" s="29">
        <v>0</v>
      </c>
      <c r="AB114" s="29">
        <v>0</v>
      </c>
      <c r="AC114" s="29">
        <v>0</v>
      </c>
      <c r="AD114" s="13">
        <f t="shared" si="1031"/>
        <v>0</v>
      </c>
      <c r="AE114" s="29">
        <v>0</v>
      </c>
      <c r="AF114" s="29">
        <v>0</v>
      </c>
      <c r="AG114" s="29">
        <v>0</v>
      </c>
      <c r="AH114" s="29">
        <v>0</v>
      </c>
      <c r="AI114" s="13">
        <f t="shared" si="1032"/>
        <v>0</v>
      </c>
      <c r="AJ114" s="29">
        <v>0</v>
      </c>
      <c r="AK114" s="29">
        <v>0</v>
      </c>
      <c r="AL114" s="29">
        <v>0</v>
      </c>
      <c r="AM114" s="29">
        <v>0</v>
      </c>
      <c r="AN114" s="13">
        <f t="shared" si="1033"/>
        <v>0</v>
      </c>
      <c r="AO114" s="29">
        <v>0</v>
      </c>
      <c r="AP114" s="29">
        <v>0</v>
      </c>
      <c r="AQ114" s="29">
        <v>0</v>
      </c>
      <c r="AR114" s="29">
        <v>0</v>
      </c>
      <c r="AS114" s="13">
        <f t="shared" si="1034"/>
        <v>0</v>
      </c>
      <c r="AT114" s="29">
        <v>0</v>
      </c>
      <c r="AU114" s="29">
        <v>0</v>
      </c>
      <c r="AV114" s="29">
        <v>0</v>
      </c>
      <c r="AW114" s="29">
        <v>0</v>
      </c>
      <c r="AX114" s="13">
        <f t="shared" si="1035"/>
        <v>0</v>
      </c>
      <c r="AY114" s="29">
        <v>0</v>
      </c>
      <c r="AZ114" s="29">
        <v>0</v>
      </c>
      <c r="BA114" s="29">
        <v>0</v>
      </c>
      <c r="BB114" s="29">
        <v>0</v>
      </c>
      <c r="BC114" s="13">
        <f t="shared" si="1036"/>
        <v>0</v>
      </c>
      <c r="BD114" s="29">
        <v>0</v>
      </c>
      <c r="BE114" s="29">
        <v>0</v>
      </c>
      <c r="BF114" s="29">
        <v>0</v>
      </c>
      <c r="BG114" s="29">
        <v>0</v>
      </c>
      <c r="BH114" s="13">
        <f t="shared" si="1037"/>
        <v>0</v>
      </c>
      <c r="BI114" s="29">
        <v>0</v>
      </c>
      <c r="BJ114" s="29">
        <v>0</v>
      </c>
      <c r="BK114" s="29">
        <v>0</v>
      </c>
      <c r="BL114" s="29">
        <v>0</v>
      </c>
    </row>
    <row r="115" spans="1:64" ht="47.25" x14ac:dyDescent="0.25">
      <c r="A115" s="10" t="s">
        <v>97</v>
      </c>
      <c r="B115" s="20" t="s">
        <v>104</v>
      </c>
      <c r="C115" s="11" t="s">
        <v>24</v>
      </c>
      <c r="D115" s="11" t="s">
        <v>56</v>
      </c>
      <c r="E115" s="13">
        <f t="shared" si="1023"/>
        <v>189.4</v>
      </c>
      <c r="F115" s="13">
        <f t="shared" si="1023"/>
        <v>0</v>
      </c>
      <c r="G115" s="13">
        <f t="shared" si="1038"/>
        <v>0</v>
      </c>
      <c r="H115" s="13">
        <f>M115+R115+W115+AB115+AG115+AL115+AQ115+AV115+BA115</f>
        <v>189.4</v>
      </c>
      <c r="I115" s="13">
        <f t="shared" si="1026"/>
        <v>0</v>
      </c>
      <c r="J115" s="13">
        <f t="shared" si="1027"/>
        <v>189.4</v>
      </c>
      <c r="K115" s="29">
        <v>0</v>
      </c>
      <c r="L115" s="29">
        <v>0</v>
      </c>
      <c r="M115" s="13">
        <v>189.4</v>
      </c>
      <c r="N115" s="29">
        <v>0</v>
      </c>
      <c r="O115" s="13">
        <f t="shared" si="1028"/>
        <v>0</v>
      </c>
      <c r="P115" s="29">
        <v>0</v>
      </c>
      <c r="Q115" s="29">
        <v>0</v>
      </c>
      <c r="R115" s="29">
        <v>0</v>
      </c>
      <c r="S115" s="29">
        <v>0</v>
      </c>
      <c r="T115" s="13">
        <f t="shared" si="1029"/>
        <v>0</v>
      </c>
      <c r="U115" s="29">
        <v>0</v>
      </c>
      <c r="V115" s="29">
        <v>0</v>
      </c>
      <c r="W115" s="29">
        <v>0</v>
      </c>
      <c r="X115" s="29">
        <v>0</v>
      </c>
      <c r="Y115" s="13">
        <f t="shared" si="1030"/>
        <v>0</v>
      </c>
      <c r="Z115" s="29">
        <v>0</v>
      </c>
      <c r="AA115" s="29">
        <v>0</v>
      </c>
      <c r="AB115" s="29">
        <v>0</v>
      </c>
      <c r="AC115" s="29">
        <v>0</v>
      </c>
      <c r="AD115" s="13">
        <f t="shared" si="1031"/>
        <v>0</v>
      </c>
      <c r="AE115" s="29">
        <v>0</v>
      </c>
      <c r="AF115" s="29">
        <v>0</v>
      </c>
      <c r="AG115" s="29">
        <v>0</v>
      </c>
      <c r="AH115" s="29">
        <v>0</v>
      </c>
      <c r="AI115" s="13">
        <f t="shared" si="1032"/>
        <v>0</v>
      </c>
      <c r="AJ115" s="29">
        <v>0</v>
      </c>
      <c r="AK115" s="29">
        <v>0</v>
      </c>
      <c r="AL115" s="29">
        <v>0</v>
      </c>
      <c r="AM115" s="29">
        <v>0</v>
      </c>
      <c r="AN115" s="13">
        <f t="shared" si="1033"/>
        <v>0</v>
      </c>
      <c r="AO115" s="29">
        <v>0</v>
      </c>
      <c r="AP115" s="29">
        <v>0</v>
      </c>
      <c r="AQ115" s="29">
        <v>0</v>
      </c>
      <c r="AR115" s="29">
        <v>0</v>
      </c>
      <c r="AS115" s="13">
        <f t="shared" si="1034"/>
        <v>0</v>
      </c>
      <c r="AT115" s="29">
        <v>0</v>
      </c>
      <c r="AU115" s="29">
        <v>0</v>
      </c>
      <c r="AV115" s="29">
        <v>0</v>
      </c>
      <c r="AW115" s="29">
        <v>0</v>
      </c>
      <c r="AX115" s="13">
        <f t="shared" si="1035"/>
        <v>0</v>
      </c>
      <c r="AY115" s="29">
        <v>0</v>
      </c>
      <c r="AZ115" s="29">
        <v>0</v>
      </c>
      <c r="BA115" s="29">
        <v>0</v>
      </c>
      <c r="BB115" s="29">
        <v>0</v>
      </c>
      <c r="BC115" s="13">
        <f t="shared" si="1036"/>
        <v>0</v>
      </c>
      <c r="BD115" s="29">
        <v>0</v>
      </c>
      <c r="BE115" s="29">
        <v>0</v>
      </c>
      <c r="BF115" s="29">
        <v>0</v>
      </c>
      <c r="BG115" s="29">
        <v>0</v>
      </c>
      <c r="BH115" s="13">
        <f t="shared" si="1037"/>
        <v>0</v>
      </c>
      <c r="BI115" s="29">
        <v>0</v>
      </c>
      <c r="BJ115" s="29">
        <v>0</v>
      </c>
      <c r="BK115" s="29">
        <v>0</v>
      </c>
      <c r="BL115" s="29">
        <v>0</v>
      </c>
    </row>
    <row r="116" spans="1:64" ht="47.25" x14ac:dyDescent="0.25">
      <c r="A116" s="10" t="s">
        <v>98</v>
      </c>
      <c r="B116" s="20" t="s">
        <v>105</v>
      </c>
      <c r="C116" s="11" t="s">
        <v>24</v>
      </c>
      <c r="D116" s="11" t="s">
        <v>56</v>
      </c>
      <c r="E116" s="13">
        <f t="shared" si="1023"/>
        <v>196.4</v>
      </c>
      <c r="F116" s="13">
        <f t="shared" si="1023"/>
        <v>0</v>
      </c>
      <c r="G116" s="13">
        <f t="shared" si="1038"/>
        <v>0</v>
      </c>
      <c r="H116" s="13">
        <f>M116+R116+W116+AB116+AG116+AL116+AQ116+AV116+BA116</f>
        <v>196.4</v>
      </c>
      <c r="I116" s="13">
        <f t="shared" si="1026"/>
        <v>0</v>
      </c>
      <c r="J116" s="13">
        <f t="shared" si="1027"/>
        <v>196.4</v>
      </c>
      <c r="K116" s="29">
        <v>0</v>
      </c>
      <c r="L116" s="29">
        <v>0</v>
      </c>
      <c r="M116" s="13">
        <v>196.4</v>
      </c>
      <c r="N116" s="29">
        <v>0</v>
      </c>
      <c r="O116" s="13">
        <f t="shared" si="1028"/>
        <v>0</v>
      </c>
      <c r="P116" s="29">
        <v>0</v>
      </c>
      <c r="Q116" s="29">
        <v>0</v>
      </c>
      <c r="R116" s="29">
        <v>0</v>
      </c>
      <c r="S116" s="29">
        <v>0</v>
      </c>
      <c r="T116" s="13">
        <f t="shared" si="1029"/>
        <v>0</v>
      </c>
      <c r="U116" s="29">
        <v>0</v>
      </c>
      <c r="V116" s="29">
        <v>0</v>
      </c>
      <c r="W116" s="29">
        <v>0</v>
      </c>
      <c r="X116" s="29">
        <v>0</v>
      </c>
      <c r="Y116" s="13">
        <f t="shared" si="1030"/>
        <v>0</v>
      </c>
      <c r="Z116" s="29">
        <v>0</v>
      </c>
      <c r="AA116" s="29">
        <v>0</v>
      </c>
      <c r="AB116" s="29">
        <v>0</v>
      </c>
      <c r="AC116" s="29">
        <v>0</v>
      </c>
      <c r="AD116" s="13">
        <f t="shared" si="1031"/>
        <v>0</v>
      </c>
      <c r="AE116" s="29">
        <v>0</v>
      </c>
      <c r="AF116" s="29">
        <v>0</v>
      </c>
      <c r="AG116" s="29">
        <v>0</v>
      </c>
      <c r="AH116" s="29">
        <v>0</v>
      </c>
      <c r="AI116" s="13">
        <f t="shared" si="1032"/>
        <v>0</v>
      </c>
      <c r="AJ116" s="29">
        <v>0</v>
      </c>
      <c r="AK116" s="29">
        <v>0</v>
      </c>
      <c r="AL116" s="29">
        <v>0</v>
      </c>
      <c r="AM116" s="29">
        <v>0</v>
      </c>
      <c r="AN116" s="13">
        <f t="shared" si="1033"/>
        <v>0</v>
      </c>
      <c r="AO116" s="29">
        <v>0</v>
      </c>
      <c r="AP116" s="29">
        <v>0</v>
      </c>
      <c r="AQ116" s="29">
        <v>0</v>
      </c>
      <c r="AR116" s="29">
        <v>0</v>
      </c>
      <c r="AS116" s="13">
        <f t="shared" si="1034"/>
        <v>0</v>
      </c>
      <c r="AT116" s="29">
        <v>0</v>
      </c>
      <c r="AU116" s="29">
        <v>0</v>
      </c>
      <c r="AV116" s="29">
        <v>0</v>
      </c>
      <c r="AW116" s="29">
        <v>0</v>
      </c>
      <c r="AX116" s="13">
        <f t="shared" si="1035"/>
        <v>0</v>
      </c>
      <c r="AY116" s="29">
        <v>0</v>
      </c>
      <c r="AZ116" s="29">
        <v>0</v>
      </c>
      <c r="BA116" s="29">
        <v>0</v>
      </c>
      <c r="BB116" s="29">
        <v>0</v>
      </c>
      <c r="BC116" s="13">
        <f t="shared" si="1036"/>
        <v>0</v>
      </c>
      <c r="BD116" s="29">
        <v>0</v>
      </c>
      <c r="BE116" s="29">
        <v>0</v>
      </c>
      <c r="BF116" s="29">
        <v>0</v>
      </c>
      <c r="BG116" s="29">
        <v>0</v>
      </c>
      <c r="BH116" s="13">
        <f t="shared" si="1037"/>
        <v>0</v>
      </c>
      <c r="BI116" s="29">
        <v>0</v>
      </c>
      <c r="BJ116" s="29">
        <v>0</v>
      </c>
      <c r="BK116" s="29">
        <v>0</v>
      </c>
      <c r="BL116" s="29">
        <v>0</v>
      </c>
    </row>
    <row r="117" spans="1:64" ht="47.25" x14ac:dyDescent="0.25">
      <c r="A117" s="10" t="s">
        <v>99</v>
      </c>
      <c r="B117" s="20" t="s">
        <v>106</v>
      </c>
      <c r="C117" s="11" t="s">
        <v>24</v>
      </c>
      <c r="D117" s="11" t="s">
        <v>56</v>
      </c>
      <c r="E117" s="13">
        <f t="shared" ref="E117" si="1040">J117+O117+T117+Y117+AD117+AI117+AN117+AS117+AX117</f>
        <v>329.5</v>
      </c>
      <c r="F117" s="13">
        <f>K117+P117+U117+Z117+AE117+AJ117+AO117+AT117+AY117</f>
        <v>0</v>
      </c>
      <c r="G117" s="13">
        <f t="shared" si="1038"/>
        <v>0</v>
      </c>
      <c r="H117" s="13">
        <f t="shared" ref="H117" si="1041">M117+R117+W117+AB117+AG117+AL117+AQ117+AV117+BA117</f>
        <v>329.5</v>
      </c>
      <c r="I117" s="13">
        <f t="shared" si="1026"/>
        <v>0</v>
      </c>
      <c r="J117" s="13">
        <f t="shared" ref="J117" si="1042">M117</f>
        <v>329.5</v>
      </c>
      <c r="K117" s="29">
        <v>0</v>
      </c>
      <c r="L117" s="29">
        <v>0</v>
      </c>
      <c r="M117" s="13">
        <v>329.5</v>
      </c>
      <c r="N117" s="29">
        <v>0</v>
      </c>
      <c r="O117" s="13">
        <f t="shared" si="1028"/>
        <v>0</v>
      </c>
      <c r="P117" s="29">
        <v>0</v>
      </c>
      <c r="Q117" s="29">
        <v>0</v>
      </c>
      <c r="R117" s="29">
        <v>0</v>
      </c>
      <c r="S117" s="29">
        <v>0</v>
      </c>
      <c r="T117" s="13">
        <f t="shared" si="1029"/>
        <v>0</v>
      </c>
      <c r="U117" s="29">
        <v>0</v>
      </c>
      <c r="V117" s="29">
        <v>0</v>
      </c>
      <c r="W117" s="29">
        <v>0</v>
      </c>
      <c r="X117" s="29">
        <v>0</v>
      </c>
      <c r="Y117" s="13">
        <f t="shared" si="1030"/>
        <v>0</v>
      </c>
      <c r="Z117" s="29">
        <v>0</v>
      </c>
      <c r="AA117" s="29">
        <v>0</v>
      </c>
      <c r="AB117" s="29">
        <v>0</v>
      </c>
      <c r="AC117" s="29">
        <v>0</v>
      </c>
      <c r="AD117" s="13">
        <f t="shared" si="1031"/>
        <v>0</v>
      </c>
      <c r="AE117" s="29">
        <v>0</v>
      </c>
      <c r="AF117" s="29">
        <v>0</v>
      </c>
      <c r="AG117" s="29">
        <v>0</v>
      </c>
      <c r="AH117" s="29">
        <v>0</v>
      </c>
      <c r="AI117" s="13">
        <f t="shared" si="1032"/>
        <v>0</v>
      </c>
      <c r="AJ117" s="29">
        <v>0</v>
      </c>
      <c r="AK117" s="29">
        <v>0</v>
      </c>
      <c r="AL117" s="29">
        <v>0</v>
      </c>
      <c r="AM117" s="29">
        <v>0</v>
      </c>
      <c r="AN117" s="13">
        <f t="shared" si="1033"/>
        <v>0</v>
      </c>
      <c r="AO117" s="29">
        <v>0</v>
      </c>
      <c r="AP117" s="29">
        <v>0</v>
      </c>
      <c r="AQ117" s="29">
        <v>0</v>
      </c>
      <c r="AR117" s="29">
        <v>0</v>
      </c>
      <c r="AS117" s="13">
        <f t="shared" si="1034"/>
        <v>0</v>
      </c>
      <c r="AT117" s="29">
        <v>0</v>
      </c>
      <c r="AU117" s="29">
        <v>0</v>
      </c>
      <c r="AV117" s="29">
        <v>0</v>
      </c>
      <c r="AW117" s="29">
        <v>0</v>
      </c>
      <c r="AX117" s="13">
        <f t="shared" si="1035"/>
        <v>0</v>
      </c>
      <c r="AY117" s="29">
        <v>0</v>
      </c>
      <c r="AZ117" s="29">
        <v>0</v>
      </c>
      <c r="BA117" s="29">
        <v>0</v>
      </c>
      <c r="BB117" s="29">
        <v>0</v>
      </c>
      <c r="BC117" s="13">
        <f t="shared" si="1036"/>
        <v>0</v>
      </c>
      <c r="BD117" s="29">
        <v>0</v>
      </c>
      <c r="BE117" s="29">
        <v>0</v>
      </c>
      <c r="BF117" s="29">
        <v>0</v>
      </c>
      <c r="BG117" s="29">
        <v>0</v>
      </c>
      <c r="BH117" s="13">
        <f t="shared" si="1037"/>
        <v>0</v>
      </c>
      <c r="BI117" s="29">
        <v>0</v>
      </c>
      <c r="BJ117" s="29">
        <v>0</v>
      </c>
      <c r="BK117" s="29">
        <v>0</v>
      </c>
      <c r="BL117" s="29">
        <v>0</v>
      </c>
    </row>
    <row r="118" spans="1:64" ht="45" customHeight="1" x14ac:dyDescent="0.25">
      <c r="A118" s="10" t="s">
        <v>107</v>
      </c>
      <c r="B118" s="20" t="s">
        <v>108</v>
      </c>
      <c r="C118" s="11" t="s">
        <v>24</v>
      </c>
      <c r="D118" s="11" t="s">
        <v>56</v>
      </c>
      <c r="E118" s="13">
        <f t="shared" ref="E118" si="1043">J118+O118+T118+Y118+AD118+AI118+AN118+AS118+AX118</f>
        <v>16.8</v>
      </c>
      <c r="F118" s="13">
        <f>K118+P118+U118+Z118+AE118+AJ118+AO118+AT118+AY118</f>
        <v>0</v>
      </c>
      <c r="G118" s="13">
        <f t="shared" si="1038"/>
        <v>0</v>
      </c>
      <c r="H118" s="13">
        <f t="shared" ref="H118" si="1044">M118+R118+W118+AB118+AG118+AL118+AQ118+AV118+BA118</f>
        <v>16.8</v>
      </c>
      <c r="I118" s="13">
        <f t="shared" si="1026"/>
        <v>0</v>
      </c>
      <c r="J118" s="13">
        <f t="shared" ref="J118" si="1045">M118</f>
        <v>16.8</v>
      </c>
      <c r="K118" s="29">
        <v>0</v>
      </c>
      <c r="L118" s="29">
        <v>0</v>
      </c>
      <c r="M118" s="13">
        <v>16.8</v>
      </c>
      <c r="N118" s="29">
        <v>0</v>
      </c>
      <c r="O118" s="13">
        <f t="shared" si="1028"/>
        <v>0</v>
      </c>
      <c r="P118" s="29">
        <v>0</v>
      </c>
      <c r="Q118" s="29">
        <v>0</v>
      </c>
      <c r="R118" s="29">
        <v>0</v>
      </c>
      <c r="S118" s="29">
        <v>0</v>
      </c>
      <c r="T118" s="13">
        <f t="shared" si="1029"/>
        <v>0</v>
      </c>
      <c r="U118" s="29">
        <v>0</v>
      </c>
      <c r="V118" s="29">
        <v>0</v>
      </c>
      <c r="W118" s="29">
        <v>0</v>
      </c>
      <c r="X118" s="29">
        <v>0</v>
      </c>
      <c r="Y118" s="13">
        <f t="shared" si="1030"/>
        <v>0</v>
      </c>
      <c r="Z118" s="29">
        <v>0</v>
      </c>
      <c r="AA118" s="29">
        <v>0</v>
      </c>
      <c r="AB118" s="29">
        <v>0</v>
      </c>
      <c r="AC118" s="29">
        <v>0</v>
      </c>
      <c r="AD118" s="13">
        <f t="shared" si="1031"/>
        <v>0</v>
      </c>
      <c r="AE118" s="29">
        <v>0</v>
      </c>
      <c r="AF118" s="29">
        <v>0</v>
      </c>
      <c r="AG118" s="29">
        <v>0</v>
      </c>
      <c r="AH118" s="29">
        <v>0</v>
      </c>
      <c r="AI118" s="13">
        <f t="shared" si="1032"/>
        <v>0</v>
      </c>
      <c r="AJ118" s="29">
        <v>0</v>
      </c>
      <c r="AK118" s="29">
        <v>0</v>
      </c>
      <c r="AL118" s="29">
        <v>0</v>
      </c>
      <c r="AM118" s="29">
        <v>0</v>
      </c>
      <c r="AN118" s="13">
        <f t="shared" si="1033"/>
        <v>0</v>
      </c>
      <c r="AO118" s="29">
        <v>0</v>
      </c>
      <c r="AP118" s="29">
        <v>0</v>
      </c>
      <c r="AQ118" s="29">
        <v>0</v>
      </c>
      <c r="AR118" s="29">
        <v>0</v>
      </c>
      <c r="AS118" s="13">
        <f t="shared" si="1034"/>
        <v>0</v>
      </c>
      <c r="AT118" s="29">
        <v>0</v>
      </c>
      <c r="AU118" s="29">
        <v>0</v>
      </c>
      <c r="AV118" s="29">
        <v>0</v>
      </c>
      <c r="AW118" s="29">
        <v>0</v>
      </c>
      <c r="AX118" s="13">
        <f t="shared" si="1035"/>
        <v>0</v>
      </c>
      <c r="AY118" s="29">
        <v>0</v>
      </c>
      <c r="AZ118" s="29">
        <v>0</v>
      </c>
      <c r="BA118" s="29">
        <v>0</v>
      </c>
      <c r="BB118" s="29">
        <v>0</v>
      </c>
      <c r="BC118" s="13">
        <f t="shared" si="1036"/>
        <v>0</v>
      </c>
      <c r="BD118" s="29">
        <v>0</v>
      </c>
      <c r="BE118" s="29">
        <v>0</v>
      </c>
      <c r="BF118" s="29">
        <v>0</v>
      </c>
      <c r="BG118" s="29">
        <v>0</v>
      </c>
      <c r="BH118" s="13">
        <f t="shared" si="1037"/>
        <v>0</v>
      </c>
      <c r="BI118" s="29">
        <v>0</v>
      </c>
      <c r="BJ118" s="29">
        <v>0</v>
      </c>
      <c r="BK118" s="29">
        <v>0</v>
      </c>
      <c r="BL118" s="29">
        <v>0</v>
      </c>
    </row>
    <row r="119" spans="1:64" ht="45" customHeight="1" x14ac:dyDescent="0.25">
      <c r="A119" s="10" t="s">
        <v>220</v>
      </c>
      <c r="B119" s="20" t="s">
        <v>221</v>
      </c>
      <c r="C119" s="11" t="s">
        <v>24</v>
      </c>
      <c r="D119" s="11" t="s">
        <v>56</v>
      </c>
      <c r="E119" s="13">
        <f t="shared" ref="E119" si="1046">J119+O119+T119+Y119+AD119+AI119+AN119+AS119+AX119</f>
        <v>628.29999999999995</v>
      </c>
      <c r="F119" s="13">
        <f>K119+P119+U119+Z119+AE119+AJ119+AO119+AT119+AY119</f>
        <v>0</v>
      </c>
      <c r="G119" s="13">
        <f t="shared" ref="G119" si="1047">L119+Q119+V119+AA119+AF119+AK119+AP119+AU119+AZ119</f>
        <v>0</v>
      </c>
      <c r="H119" s="13">
        <f t="shared" ref="H119" si="1048">M119+R119+W119+AB119+AG119+AL119+AQ119+AV119+BA119</f>
        <v>628.29999999999995</v>
      </c>
      <c r="I119" s="13">
        <f t="shared" ref="I119" si="1049">N119+S119+X119+AC119+AH119+AM119+AR119+AW119+BB119</f>
        <v>0</v>
      </c>
      <c r="J119" s="13">
        <f t="shared" ref="J119" si="1050">M119</f>
        <v>0</v>
      </c>
      <c r="K119" s="29">
        <v>0</v>
      </c>
      <c r="L119" s="29">
        <v>0</v>
      </c>
      <c r="M119" s="13">
        <v>0</v>
      </c>
      <c r="N119" s="29">
        <v>0</v>
      </c>
      <c r="O119" s="13">
        <f t="shared" ref="O119" si="1051">R119</f>
        <v>628.29999999999995</v>
      </c>
      <c r="P119" s="29">
        <v>0</v>
      </c>
      <c r="Q119" s="29">
        <v>0</v>
      </c>
      <c r="R119" s="36">
        <f>145+483.3</f>
        <v>628.29999999999995</v>
      </c>
      <c r="S119" s="29">
        <v>0</v>
      </c>
      <c r="T119" s="13">
        <f t="shared" ref="T119" si="1052">W119</f>
        <v>0</v>
      </c>
      <c r="U119" s="29">
        <v>0</v>
      </c>
      <c r="V119" s="29">
        <v>0</v>
      </c>
      <c r="W119" s="29">
        <v>0</v>
      </c>
      <c r="X119" s="29">
        <v>0</v>
      </c>
      <c r="Y119" s="13">
        <f t="shared" ref="Y119" si="1053">AB119</f>
        <v>0</v>
      </c>
      <c r="Z119" s="29">
        <v>0</v>
      </c>
      <c r="AA119" s="29">
        <v>0</v>
      </c>
      <c r="AB119" s="29">
        <v>0</v>
      </c>
      <c r="AC119" s="29">
        <v>0</v>
      </c>
      <c r="AD119" s="13">
        <f t="shared" ref="AD119" si="1054">AG119</f>
        <v>0</v>
      </c>
      <c r="AE119" s="29">
        <v>0</v>
      </c>
      <c r="AF119" s="29">
        <v>0</v>
      </c>
      <c r="AG119" s="29">
        <v>0</v>
      </c>
      <c r="AH119" s="29">
        <v>0</v>
      </c>
      <c r="AI119" s="13">
        <f t="shared" ref="AI119" si="1055">AL119</f>
        <v>0</v>
      </c>
      <c r="AJ119" s="29">
        <v>0</v>
      </c>
      <c r="AK119" s="29">
        <v>0</v>
      </c>
      <c r="AL119" s="29">
        <v>0</v>
      </c>
      <c r="AM119" s="29">
        <v>0</v>
      </c>
      <c r="AN119" s="13">
        <f t="shared" ref="AN119" si="1056">AQ119</f>
        <v>0</v>
      </c>
      <c r="AO119" s="29">
        <v>0</v>
      </c>
      <c r="AP119" s="29">
        <v>0</v>
      </c>
      <c r="AQ119" s="29">
        <v>0</v>
      </c>
      <c r="AR119" s="29">
        <v>0</v>
      </c>
      <c r="AS119" s="13">
        <f t="shared" ref="AS119" si="1057">AV119</f>
        <v>0</v>
      </c>
      <c r="AT119" s="29">
        <v>0</v>
      </c>
      <c r="AU119" s="29">
        <v>0</v>
      </c>
      <c r="AV119" s="29">
        <v>0</v>
      </c>
      <c r="AW119" s="29">
        <v>0</v>
      </c>
      <c r="AX119" s="13">
        <f t="shared" ref="AX119" si="1058">BA119</f>
        <v>0</v>
      </c>
      <c r="AY119" s="29">
        <v>0</v>
      </c>
      <c r="AZ119" s="29">
        <v>0</v>
      </c>
      <c r="BA119" s="29">
        <v>0</v>
      </c>
      <c r="BB119" s="29">
        <v>0</v>
      </c>
      <c r="BC119" s="13">
        <f t="shared" ref="BC119" si="1059">BF119</f>
        <v>0</v>
      </c>
      <c r="BD119" s="29">
        <v>0</v>
      </c>
      <c r="BE119" s="29">
        <v>0</v>
      </c>
      <c r="BF119" s="29">
        <v>0</v>
      </c>
      <c r="BG119" s="29">
        <v>0</v>
      </c>
      <c r="BH119" s="13">
        <f t="shared" ref="BH119" si="1060">BK119</f>
        <v>0</v>
      </c>
      <c r="BI119" s="29">
        <v>0</v>
      </c>
      <c r="BJ119" s="29">
        <v>0</v>
      </c>
      <c r="BK119" s="29">
        <v>0</v>
      </c>
      <c r="BL119" s="29">
        <v>0</v>
      </c>
    </row>
    <row r="120" spans="1:64" ht="43.5" customHeight="1" x14ac:dyDescent="0.25">
      <c r="A120" s="10" t="s">
        <v>60</v>
      </c>
      <c r="B120" s="89" t="s">
        <v>66</v>
      </c>
      <c r="C120" s="89"/>
      <c r="D120" s="89"/>
      <c r="E120" s="8">
        <f>SUM(E121:E124)</f>
        <v>7382.8</v>
      </c>
      <c r="F120" s="8">
        <f t="shared" ref="F120:BL120" si="1061">SUM(F121:F124)</f>
        <v>0</v>
      </c>
      <c r="G120" s="8">
        <f t="shared" si="1061"/>
        <v>0</v>
      </c>
      <c r="H120" s="8">
        <f t="shared" si="1061"/>
        <v>7382.8</v>
      </c>
      <c r="I120" s="8">
        <f t="shared" si="1061"/>
        <v>0</v>
      </c>
      <c r="J120" s="8">
        <f t="shared" si="1061"/>
        <v>2841.5</v>
      </c>
      <c r="K120" s="8">
        <f t="shared" si="1061"/>
        <v>0</v>
      </c>
      <c r="L120" s="8">
        <f t="shared" si="1061"/>
        <v>0</v>
      </c>
      <c r="M120" s="8">
        <f t="shared" si="1061"/>
        <v>2841.5</v>
      </c>
      <c r="N120" s="8">
        <f t="shared" si="1061"/>
        <v>0</v>
      </c>
      <c r="O120" s="8">
        <f t="shared" si="1061"/>
        <v>0</v>
      </c>
      <c r="P120" s="8">
        <f t="shared" si="1061"/>
        <v>0</v>
      </c>
      <c r="Q120" s="8">
        <f t="shared" si="1061"/>
        <v>0</v>
      </c>
      <c r="R120" s="8">
        <f t="shared" si="1061"/>
        <v>0</v>
      </c>
      <c r="S120" s="8">
        <f t="shared" si="1061"/>
        <v>0</v>
      </c>
      <c r="T120" s="8">
        <f t="shared" si="1061"/>
        <v>4541.3</v>
      </c>
      <c r="U120" s="8">
        <f t="shared" si="1061"/>
        <v>0</v>
      </c>
      <c r="V120" s="8">
        <f t="shared" si="1061"/>
        <v>0</v>
      </c>
      <c r="W120" s="8">
        <f t="shared" si="1061"/>
        <v>4541.3</v>
      </c>
      <c r="X120" s="8">
        <f t="shared" si="1061"/>
        <v>0</v>
      </c>
      <c r="Y120" s="8">
        <f t="shared" si="1061"/>
        <v>0</v>
      </c>
      <c r="Z120" s="8">
        <f t="shared" si="1061"/>
        <v>0</v>
      </c>
      <c r="AA120" s="8">
        <f t="shared" si="1061"/>
        <v>0</v>
      </c>
      <c r="AB120" s="8">
        <f t="shared" si="1061"/>
        <v>0</v>
      </c>
      <c r="AC120" s="8">
        <f t="shared" si="1061"/>
        <v>0</v>
      </c>
      <c r="AD120" s="8">
        <f t="shared" si="1061"/>
        <v>0</v>
      </c>
      <c r="AE120" s="8">
        <f t="shared" si="1061"/>
        <v>0</v>
      </c>
      <c r="AF120" s="8">
        <f t="shared" si="1061"/>
        <v>0</v>
      </c>
      <c r="AG120" s="8">
        <f t="shared" si="1061"/>
        <v>0</v>
      </c>
      <c r="AH120" s="8">
        <f t="shared" si="1061"/>
        <v>0</v>
      </c>
      <c r="AI120" s="8">
        <f t="shared" si="1061"/>
        <v>0</v>
      </c>
      <c r="AJ120" s="8">
        <f t="shared" si="1061"/>
        <v>0</v>
      </c>
      <c r="AK120" s="8">
        <f t="shared" si="1061"/>
        <v>0</v>
      </c>
      <c r="AL120" s="8">
        <f t="shared" si="1061"/>
        <v>0</v>
      </c>
      <c r="AM120" s="8">
        <f t="shared" si="1061"/>
        <v>0</v>
      </c>
      <c r="AN120" s="8">
        <f t="shared" si="1061"/>
        <v>0</v>
      </c>
      <c r="AO120" s="8">
        <f t="shared" si="1061"/>
        <v>0</v>
      </c>
      <c r="AP120" s="8">
        <f t="shared" si="1061"/>
        <v>0</v>
      </c>
      <c r="AQ120" s="8">
        <f t="shared" si="1061"/>
        <v>0</v>
      </c>
      <c r="AR120" s="8">
        <f t="shared" si="1061"/>
        <v>0</v>
      </c>
      <c r="AS120" s="8">
        <f t="shared" si="1061"/>
        <v>0</v>
      </c>
      <c r="AT120" s="8">
        <f t="shared" si="1061"/>
        <v>0</v>
      </c>
      <c r="AU120" s="8">
        <f t="shared" si="1061"/>
        <v>0</v>
      </c>
      <c r="AV120" s="8">
        <f t="shared" si="1061"/>
        <v>0</v>
      </c>
      <c r="AW120" s="8">
        <f t="shared" si="1061"/>
        <v>0</v>
      </c>
      <c r="AX120" s="8">
        <f t="shared" si="1061"/>
        <v>0</v>
      </c>
      <c r="AY120" s="8">
        <f t="shared" si="1061"/>
        <v>0</v>
      </c>
      <c r="AZ120" s="8">
        <f t="shared" si="1061"/>
        <v>0</v>
      </c>
      <c r="BA120" s="8">
        <f t="shared" si="1061"/>
        <v>0</v>
      </c>
      <c r="BB120" s="8">
        <f t="shared" si="1061"/>
        <v>0</v>
      </c>
      <c r="BC120" s="8">
        <f t="shared" si="1061"/>
        <v>0</v>
      </c>
      <c r="BD120" s="8">
        <f t="shared" si="1061"/>
        <v>0</v>
      </c>
      <c r="BE120" s="8">
        <f t="shared" si="1061"/>
        <v>0</v>
      </c>
      <c r="BF120" s="8">
        <f t="shared" si="1061"/>
        <v>0</v>
      </c>
      <c r="BG120" s="8">
        <f t="shared" si="1061"/>
        <v>0</v>
      </c>
      <c r="BH120" s="8">
        <f t="shared" si="1061"/>
        <v>0</v>
      </c>
      <c r="BI120" s="8">
        <f t="shared" si="1061"/>
        <v>0</v>
      </c>
      <c r="BJ120" s="8">
        <f t="shared" si="1061"/>
        <v>0</v>
      </c>
      <c r="BK120" s="8">
        <f t="shared" si="1061"/>
        <v>0</v>
      </c>
      <c r="BL120" s="8">
        <f t="shared" si="1061"/>
        <v>0</v>
      </c>
    </row>
    <row r="121" spans="1:64" ht="94.5" x14ac:dyDescent="0.25">
      <c r="A121" s="10" t="s">
        <v>61</v>
      </c>
      <c r="B121" s="20" t="s">
        <v>67</v>
      </c>
      <c r="C121" s="11" t="s">
        <v>24</v>
      </c>
      <c r="D121" s="11" t="s">
        <v>56</v>
      </c>
      <c r="E121" s="13">
        <f t="shared" ref="E121:F123" si="1062">J121+O121+T121+Y121+AD121+AI121+AN121+AS121+AX121</f>
        <v>2217.1</v>
      </c>
      <c r="F121" s="13">
        <f t="shared" si="1062"/>
        <v>0</v>
      </c>
      <c r="G121" s="13">
        <f t="shared" ref="G121" si="1063">L121+Q121+V121+AA121+AF121+AK121+AP121+AU121+AZ121</f>
        <v>0</v>
      </c>
      <c r="H121" s="13">
        <f t="shared" ref="H121" si="1064">M121+R121+W121+AB121+AG121+AL121+AQ121+AV121+BA121</f>
        <v>2217.1</v>
      </c>
      <c r="I121" s="13">
        <f t="shared" si="263"/>
        <v>0</v>
      </c>
      <c r="J121" s="13">
        <f>M121</f>
        <v>2217.1</v>
      </c>
      <c r="K121" s="29">
        <v>0</v>
      </c>
      <c r="L121" s="29">
        <v>0</v>
      </c>
      <c r="M121" s="13">
        <v>2217.1</v>
      </c>
      <c r="N121" s="29">
        <v>0</v>
      </c>
      <c r="O121" s="13">
        <f>R121</f>
        <v>0</v>
      </c>
      <c r="P121" s="29">
        <v>0</v>
      </c>
      <c r="Q121" s="29">
        <v>0</v>
      </c>
      <c r="R121" s="29">
        <v>0</v>
      </c>
      <c r="S121" s="29">
        <v>0</v>
      </c>
      <c r="T121" s="13">
        <f t="shared" ref="T121" si="1065">W121</f>
        <v>0</v>
      </c>
      <c r="U121" s="29">
        <v>0</v>
      </c>
      <c r="V121" s="29">
        <v>0</v>
      </c>
      <c r="W121" s="29">
        <v>0</v>
      </c>
      <c r="X121" s="29">
        <v>0</v>
      </c>
      <c r="Y121" s="13">
        <f t="shared" ref="Y121" si="1066">AB121</f>
        <v>0</v>
      </c>
      <c r="Z121" s="29">
        <v>0</v>
      </c>
      <c r="AA121" s="29">
        <v>0</v>
      </c>
      <c r="AB121" s="29">
        <v>0</v>
      </c>
      <c r="AC121" s="29">
        <v>0</v>
      </c>
      <c r="AD121" s="13">
        <f t="shared" ref="AD121" si="1067">AG121</f>
        <v>0</v>
      </c>
      <c r="AE121" s="29">
        <v>0</v>
      </c>
      <c r="AF121" s="29">
        <v>0</v>
      </c>
      <c r="AG121" s="29">
        <v>0</v>
      </c>
      <c r="AH121" s="29">
        <v>0</v>
      </c>
      <c r="AI121" s="13">
        <f t="shared" ref="AI121" si="1068">AL121</f>
        <v>0</v>
      </c>
      <c r="AJ121" s="29">
        <v>0</v>
      </c>
      <c r="AK121" s="29">
        <v>0</v>
      </c>
      <c r="AL121" s="29">
        <v>0</v>
      </c>
      <c r="AM121" s="29">
        <v>0</v>
      </c>
      <c r="AN121" s="13">
        <f t="shared" ref="AN121" si="1069">AQ121</f>
        <v>0</v>
      </c>
      <c r="AO121" s="29">
        <v>0</v>
      </c>
      <c r="AP121" s="29">
        <v>0</v>
      </c>
      <c r="AQ121" s="29">
        <v>0</v>
      </c>
      <c r="AR121" s="29">
        <v>0</v>
      </c>
      <c r="AS121" s="13">
        <f t="shared" ref="AS121" si="1070">AV121</f>
        <v>0</v>
      </c>
      <c r="AT121" s="29">
        <v>0</v>
      </c>
      <c r="AU121" s="29">
        <v>0</v>
      </c>
      <c r="AV121" s="29">
        <v>0</v>
      </c>
      <c r="AW121" s="29">
        <v>0</v>
      </c>
      <c r="AX121" s="13">
        <f t="shared" ref="AX121" si="1071">BA121</f>
        <v>0</v>
      </c>
      <c r="AY121" s="29">
        <v>0</v>
      </c>
      <c r="AZ121" s="29">
        <v>0</v>
      </c>
      <c r="BA121" s="29">
        <v>0</v>
      </c>
      <c r="BB121" s="29">
        <v>0</v>
      </c>
      <c r="BC121" s="13">
        <f t="shared" ref="BC121" si="1072">BF121</f>
        <v>0</v>
      </c>
      <c r="BD121" s="29">
        <v>0</v>
      </c>
      <c r="BE121" s="29">
        <v>0</v>
      </c>
      <c r="BF121" s="29">
        <v>0</v>
      </c>
      <c r="BG121" s="29">
        <v>0</v>
      </c>
      <c r="BH121" s="13">
        <f t="shared" ref="BH121" si="1073">BK121</f>
        <v>0</v>
      </c>
      <c r="BI121" s="29">
        <v>0</v>
      </c>
      <c r="BJ121" s="29">
        <v>0</v>
      </c>
      <c r="BK121" s="29">
        <v>0</v>
      </c>
      <c r="BL121" s="29">
        <v>0</v>
      </c>
    </row>
    <row r="122" spans="1:64" ht="63" x14ac:dyDescent="0.25">
      <c r="A122" s="10" t="s">
        <v>109</v>
      </c>
      <c r="B122" s="20" t="s">
        <v>110</v>
      </c>
      <c r="C122" s="11" t="s">
        <v>24</v>
      </c>
      <c r="D122" s="11" t="s">
        <v>56</v>
      </c>
      <c r="E122" s="13">
        <f t="shared" si="1062"/>
        <v>624.4</v>
      </c>
      <c r="F122" s="13">
        <f t="shared" si="1062"/>
        <v>0</v>
      </c>
      <c r="G122" s="13">
        <f t="shared" ref="G122" si="1074">L122+Q122+V122+AA122+AF122+AK122+AP122+AU122+AZ122</f>
        <v>0</v>
      </c>
      <c r="H122" s="13">
        <f t="shared" ref="H122" si="1075">M122+R122+W122+AB122+AG122+AL122+AQ122+AV122+BA122</f>
        <v>624.4</v>
      </c>
      <c r="I122" s="13">
        <f t="shared" ref="I122" si="1076">N122+S122+X122+AC122+AH122+AM122+AR122+AW122+BB122</f>
        <v>0</v>
      </c>
      <c r="J122" s="13">
        <f>M122</f>
        <v>624.4</v>
      </c>
      <c r="K122" s="29">
        <v>0</v>
      </c>
      <c r="L122" s="29">
        <v>0</v>
      </c>
      <c r="M122" s="13">
        <f>923.3-298.9</f>
        <v>624.4</v>
      </c>
      <c r="N122" s="29">
        <v>0</v>
      </c>
      <c r="O122" s="13">
        <f>R122</f>
        <v>0</v>
      </c>
      <c r="P122" s="29">
        <v>0</v>
      </c>
      <c r="Q122" s="29">
        <v>0</v>
      </c>
      <c r="R122" s="29">
        <v>0</v>
      </c>
      <c r="S122" s="29">
        <v>0</v>
      </c>
      <c r="T122" s="13">
        <f t="shared" ref="T122" si="1077">W122</f>
        <v>0</v>
      </c>
      <c r="U122" s="29">
        <v>0</v>
      </c>
      <c r="V122" s="29">
        <v>0</v>
      </c>
      <c r="W122" s="29">
        <v>0</v>
      </c>
      <c r="X122" s="29">
        <v>0</v>
      </c>
      <c r="Y122" s="13">
        <f t="shared" ref="Y122" si="1078">AB122</f>
        <v>0</v>
      </c>
      <c r="Z122" s="29">
        <v>0</v>
      </c>
      <c r="AA122" s="29">
        <v>0</v>
      </c>
      <c r="AB122" s="29">
        <v>0</v>
      </c>
      <c r="AC122" s="29">
        <v>0</v>
      </c>
      <c r="AD122" s="13">
        <f t="shared" ref="AD122" si="1079">AG122</f>
        <v>0</v>
      </c>
      <c r="AE122" s="29">
        <v>0</v>
      </c>
      <c r="AF122" s="29">
        <v>0</v>
      </c>
      <c r="AG122" s="29">
        <v>0</v>
      </c>
      <c r="AH122" s="29">
        <v>0</v>
      </c>
      <c r="AI122" s="13">
        <f t="shared" ref="AI122" si="1080">AL122</f>
        <v>0</v>
      </c>
      <c r="AJ122" s="29">
        <v>0</v>
      </c>
      <c r="AK122" s="29">
        <v>0</v>
      </c>
      <c r="AL122" s="29">
        <v>0</v>
      </c>
      <c r="AM122" s="29">
        <v>0</v>
      </c>
      <c r="AN122" s="13">
        <f t="shared" ref="AN122" si="1081">AQ122</f>
        <v>0</v>
      </c>
      <c r="AO122" s="29">
        <v>0</v>
      </c>
      <c r="AP122" s="29">
        <v>0</v>
      </c>
      <c r="AQ122" s="29">
        <v>0</v>
      </c>
      <c r="AR122" s="29">
        <v>0</v>
      </c>
      <c r="AS122" s="13">
        <f t="shared" ref="AS122" si="1082">AV122</f>
        <v>0</v>
      </c>
      <c r="AT122" s="29">
        <v>0</v>
      </c>
      <c r="AU122" s="29">
        <v>0</v>
      </c>
      <c r="AV122" s="29">
        <v>0</v>
      </c>
      <c r="AW122" s="29">
        <v>0</v>
      </c>
      <c r="AX122" s="13">
        <f t="shared" ref="AX122" si="1083">BA122</f>
        <v>0</v>
      </c>
      <c r="AY122" s="29">
        <v>0</v>
      </c>
      <c r="AZ122" s="29">
        <v>0</v>
      </c>
      <c r="BA122" s="29">
        <v>0</v>
      </c>
      <c r="BB122" s="29">
        <v>0</v>
      </c>
      <c r="BC122" s="13">
        <f t="shared" ref="BC122" si="1084">BF122</f>
        <v>0</v>
      </c>
      <c r="BD122" s="29">
        <v>0</v>
      </c>
      <c r="BE122" s="29">
        <v>0</v>
      </c>
      <c r="BF122" s="29">
        <v>0</v>
      </c>
      <c r="BG122" s="29">
        <v>0</v>
      </c>
      <c r="BH122" s="13">
        <f t="shared" ref="BH122" si="1085">BK122</f>
        <v>0</v>
      </c>
      <c r="BI122" s="29">
        <v>0</v>
      </c>
      <c r="BJ122" s="29">
        <v>0</v>
      </c>
      <c r="BK122" s="29">
        <v>0</v>
      </c>
      <c r="BL122" s="29">
        <v>0</v>
      </c>
    </row>
    <row r="123" spans="1:64" ht="110.25" x14ac:dyDescent="0.25">
      <c r="A123" s="10" t="s">
        <v>324</v>
      </c>
      <c r="B123" s="20" t="s">
        <v>332</v>
      </c>
      <c r="C123" s="11" t="s">
        <v>24</v>
      </c>
      <c r="D123" s="11" t="s">
        <v>25</v>
      </c>
      <c r="E123" s="13">
        <f t="shared" si="1062"/>
        <v>40</v>
      </c>
      <c r="F123" s="13">
        <f t="shared" si="1062"/>
        <v>0</v>
      </c>
      <c r="G123" s="13">
        <f t="shared" ref="G123" si="1086">L123+Q123+V123+AA123+AF123+AK123+AP123+AU123+AZ123</f>
        <v>0</v>
      </c>
      <c r="H123" s="13">
        <f t="shared" ref="H123" si="1087">M123+R123+W123+AB123+AG123+AL123+AQ123+AV123+BA123</f>
        <v>40</v>
      </c>
      <c r="I123" s="13">
        <f t="shared" ref="I123" si="1088">N123+S123+X123+AC123+AH123+AM123+AR123+AW123+BB123</f>
        <v>0</v>
      </c>
      <c r="J123" s="13">
        <f>M123</f>
        <v>0</v>
      </c>
      <c r="K123" s="29">
        <v>0</v>
      </c>
      <c r="L123" s="29">
        <v>0</v>
      </c>
      <c r="M123" s="13">
        <v>0</v>
      </c>
      <c r="N123" s="29">
        <v>0</v>
      </c>
      <c r="O123" s="13">
        <f>R123</f>
        <v>0</v>
      </c>
      <c r="P123" s="29">
        <v>0</v>
      </c>
      <c r="Q123" s="29">
        <v>0</v>
      </c>
      <c r="R123" s="29">
        <v>0</v>
      </c>
      <c r="S123" s="29">
        <v>0</v>
      </c>
      <c r="T123" s="13">
        <f t="shared" ref="T123" si="1089">W123</f>
        <v>40</v>
      </c>
      <c r="U123" s="29">
        <v>0</v>
      </c>
      <c r="V123" s="29">
        <v>0</v>
      </c>
      <c r="W123" s="36">
        <v>40</v>
      </c>
      <c r="X123" s="29">
        <v>0</v>
      </c>
      <c r="Y123" s="13">
        <f t="shared" ref="Y123" si="1090">AB123</f>
        <v>0</v>
      </c>
      <c r="Z123" s="29">
        <v>0</v>
      </c>
      <c r="AA123" s="29">
        <v>0</v>
      </c>
      <c r="AB123" s="29">
        <v>0</v>
      </c>
      <c r="AC123" s="29">
        <v>0</v>
      </c>
      <c r="AD123" s="13">
        <f t="shared" ref="AD123" si="1091">AG123</f>
        <v>0</v>
      </c>
      <c r="AE123" s="29">
        <v>0</v>
      </c>
      <c r="AF123" s="29">
        <v>0</v>
      </c>
      <c r="AG123" s="29">
        <v>0</v>
      </c>
      <c r="AH123" s="29">
        <v>0</v>
      </c>
      <c r="AI123" s="13">
        <f t="shared" ref="AI123" si="1092">AL123</f>
        <v>0</v>
      </c>
      <c r="AJ123" s="29">
        <v>0</v>
      </c>
      <c r="AK123" s="29">
        <v>0</v>
      </c>
      <c r="AL123" s="29">
        <v>0</v>
      </c>
      <c r="AM123" s="29">
        <v>0</v>
      </c>
      <c r="AN123" s="13">
        <f t="shared" ref="AN123" si="1093">AQ123</f>
        <v>0</v>
      </c>
      <c r="AO123" s="29">
        <v>0</v>
      </c>
      <c r="AP123" s="29">
        <v>0</v>
      </c>
      <c r="AQ123" s="29">
        <v>0</v>
      </c>
      <c r="AR123" s="29">
        <v>0</v>
      </c>
      <c r="AS123" s="13">
        <f t="shared" ref="AS123" si="1094">AV123</f>
        <v>0</v>
      </c>
      <c r="AT123" s="29">
        <v>0</v>
      </c>
      <c r="AU123" s="29">
        <v>0</v>
      </c>
      <c r="AV123" s="29">
        <v>0</v>
      </c>
      <c r="AW123" s="29">
        <v>0</v>
      </c>
      <c r="AX123" s="13">
        <f t="shared" ref="AX123" si="1095">BA123</f>
        <v>0</v>
      </c>
      <c r="AY123" s="29">
        <v>0</v>
      </c>
      <c r="AZ123" s="29">
        <v>0</v>
      </c>
      <c r="BA123" s="29">
        <v>0</v>
      </c>
      <c r="BB123" s="29">
        <v>0</v>
      </c>
      <c r="BC123" s="13">
        <f t="shared" ref="BC123" si="1096">BF123</f>
        <v>0</v>
      </c>
      <c r="BD123" s="29">
        <v>0</v>
      </c>
      <c r="BE123" s="29">
        <v>0</v>
      </c>
      <c r="BF123" s="29">
        <v>0</v>
      </c>
      <c r="BG123" s="29">
        <v>0</v>
      </c>
      <c r="BH123" s="13">
        <f t="shared" ref="BH123" si="1097">BK123</f>
        <v>0</v>
      </c>
      <c r="BI123" s="29">
        <v>0</v>
      </c>
      <c r="BJ123" s="29">
        <v>0</v>
      </c>
      <c r="BK123" s="29">
        <v>0</v>
      </c>
      <c r="BL123" s="29">
        <v>0</v>
      </c>
    </row>
    <row r="124" spans="1:64" ht="78.75" x14ac:dyDescent="0.25">
      <c r="A124" s="10" t="s">
        <v>334</v>
      </c>
      <c r="B124" s="20" t="s">
        <v>335</v>
      </c>
      <c r="C124" s="11" t="s">
        <v>24</v>
      </c>
      <c r="D124" s="11" t="s">
        <v>25</v>
      </c>
      <c r="E124" s="13">
        <f t="shared" ref="E124" si="1098">J124+O124+T124+Y124+AD124+AI124+AN124+AS124+AX124</f>
        <v>4501.3</v>
      </c>
      <c r="F124" s="13">
        <f t="shared" ref="F124" si="1099">K124+P124+U124+Z124+AE124+AJ124+AO124+AT124+AY124</f>
        <v>0</v>
      </c>
      <c r="G124" s="13">
        <f t="shared" ref="G124" si="1100">L124+Q124+V124+AA124+AF124+AK124+AP124+AU124+AZ124</f>
        <v>0</v>
      </c>
      <c r="H124" s="13">
        <f t="shared" ref="H124" si="1101">M124+R124+W124+AB124+AG124+AL124+AQ124+AV124+BA124</f>
        <v>4501.3</v>
      </c>
      <c r="I124" s="13">
        <f t="shared" ref="I124" si="1102">N124+S124+X124+AC124+AH124+AM124+AR124+AW124+BB124</f>
        <v>0</v>
      </c>
      <c r="J124" s="13">
        <f>M124</f>
        <v>0</v>
      </c>
      <c r="K124" s="29">
        <v>0</v>
      </c>
      <c r="L124" s="29">
        <v>0</v>
      </c>
      <c r="M124" s="13">
        <v>0</v>
      </c>
      <c r="N124" s="29">
        <v>0</v>
      </c>
      <c r="O124" s="13">
        <f>R124</f>
        <v>0</v>
      </c>
      <c r="P124" s="29">
        <v>0</v>
      </c>
      <c r="Q124" s="29">
        <v>0</v>
      </c>
      <c r="R124" s="29">
        <v>0</v>
      </c>
      <c r="S124" s="29">
        <v>0</v>
      </c>
      <c r="T124" s="13">
        <f t="shared" ref="T124" si="1103">W124</f>
        <v>4501.3</v>
      </c>
      <c r="U124" s="29">
        <v>0</v>
      </c>
      <c r="V124" s="29">
        <v>0</v>
      </c>
      <c r="W124" s="36">
        <v>4501.3</v>
      </c>
      <c r="X124" s="29">
        <v>0</v>
      </c>
      <c r="Y124" s="13">
        <f t="shared" ref="Y124" si="1104">AB124</f>
        <v>0</v>
      </c>
      <c r="Z124" s="29">
        <v>0</v>
      </c>
      <c r="AA124" s="29">
        <v>0</v>
      </c>
      <c r="AB124" s="29">
        <v>0</v>
      </c>
      <c r="AC124" s="29">
        <v>0</v>
      </c>
      <c r="AD124" s="13">
        <f t="shared" ref="AD124" si="1105">AG124</f>
        <v>0</v>
      </c>
      <c r="AE124" s="29">
        <v>0</v>
      </c>
      <c r="AF124" s="29">
        <v>0</v>
      </c>
      <c r="AG124" s="29">
        <v>0</v>
      </c>
      <c r="AH124" s="29">
        <v>0</v>
      </c>
      <c r="AI124" s="13">
        <f t="shared" ref="AI124" si="1106">AL124</f>
        <v>0</v>
      </c>
      <c r="AJ124" s="29">
        <v>0</v>
      </c>
      <c r="AK124" s="29">
        <v>0</v>
      </c>
      <c r="AL124" s="29">
        <v>0</v>
      </c>
      <c r="AM124" s="29">
        <v>0</v>
      </c>
      <c r="AN124" s="13">
        <f t="shared" ref="AN124" si="1107">AQ124</f>
        <v>0</v>
      </c>
      <c r="AO124" s="29">
        <v>0</v>
      </c>
      <c r="AP124" s="29">
        <v>0</v>
      </c>
      <c r="AQ124" s="29">
        <v>0</v>
      </c>
      <c r="AR124" s="29">
        <v>0</v>
      </c>
      <c r="AS124" s="13">
        <f t="shared" ref="AS124" si="1108">AV124</f>
        <v>0</v>
      </c>
      <c r="AT124" s="29">
        <v>0</v>
      </c>
      <c r="AU124" s="29">
        <v>0</v>
      </c>
      <c r="AV124" s="29">
        <v>0</v>
      </c>
      <c r="AW124" s="29">
        <v>0</v>
      </c>
      <c r="AX124" s="13">
        <f t="shared" ref="AX124" si="1109">BA124</f>
        <v>0</v>
      </c>
      <c r="AY124" s="29">
        <v>0</v>
      </c>
      <c r="AZ124" s="29">
        <v>0</v>
      </c>
      <c r="BA124" s="29">
        <v>0</v>
      </c>
      <c r="BB124" s="29">
        <v>0</v>
      </c>
      <c r="BC124" s="13">
        <f t="shared" ref="BC124" si="1110">BF124</f>
        <v>0</v>
      </c>
      <c r="BD124" s="29">
        <v>0</v>
      </c>
      <c r="BE124" s="29">
        <v>0</v>
      </c>
      <c r="BF124" s="29">
        <v>0</v>
      </c>
      <c r="BG124" s="29">
        <v>0</v>
      </c>
      <c r="BH124" s="13">
        <f t="shared" ref="BH124" si="1111">BK124</f>
        <v>0</v>
      </c>
      <c r="BI124" s="29">
        <v>0</v>
      </c>
      <c r="BJ124" s="29">
        <v>0</v>
      </c>
      <c r="BK124" s="29">
        <v>0</v>
      </c>
      <c r="BL124" s="29">
        <v>0</v>
      </c>
    </row>
    <row r="125" spans="1:64" ht="43.5" customHeight="1" x14ac:dyDescent="0.25">
      <c r="A125" s="10" t="s">
        <v>63</v>
      </c>
      <c r="B125" s="89" t="s">
        <v>65</v>
      </c>
      <c r="C125" s="89"/>
      <c r="D125" s="89"/>
      <c r="E125" s="8">
        <f>SUM(E126:E136)</f>
        <v>5050.5</v>
      </c>
      <c r="F125" s="8">
        <f t="shared" ref="F125:BL125" si="1112">SUM(F126:F136)</f>
        <v>0</v>
      </c>
      <c r="G125" s="8">
        <f t="shared" si="1112"/>
        <v>0</v>
      </c>
      <c r="H125" s="8">
        <f t="shared" si="1112"/>
        <v>5050.5</v>
      </c>
      <c r="I125" s="8">
        <f t="shared" si="1112"/>
        <v>0</v>
      </c>
      <c r="J125" s="8">
        <f t="shared" si="1112"/>
        <v>575.29999999999995</v>
      </c>
      <c r="K125" s="8">
        <f t="shared" si="1112"/>
        <v>0</v>
      </c>
      <c r="L125" s="8">
        <f t="shared" si="1112"/>
        <v>0</v>
      </c>
      <c r="M125" s="8">
        <f t="shared" si="1112"/>
        <v>575.29999999999995</v>
      </c>
      <c r="N125" s="8">
        <f t="shared" si="1112"/>
        <v>0</v>
      </c>
      <c r="O125" s="8">
        <f t="shared" si="1112"/>
        <v>880.09999999999991</v>
      </c>
      <c r="P125" s="8">
        <f t="shared" si="1112"/>
        <v>0</v>
      </c>
      <c r="Q125" s="8">
        <f t="shared" si="1112"/>
        <v>0</v>
      </c>
      <c r="R125" s="8">
        <f t="shared" si="1112"/>
        <v>880.09999999999991</v>
      </c>
      <c r="S125" s="8">
        <f t="shared" si="1112"/>
        <v>0</v>
      </c>
      <c r="T125" s="8">
        <f t="shared" si="1112"/>
        <v>3595.1</v>
      </c>
      <c r="U125" s="8">
        <f t="shared" si="1112"/>
        <v>0</v>
      </c>
      <c r="V125" s="8">
        <f t="shared" si="1112"/>
        <v>0</v>
      </c>
      <c r="W125" s="8">
        <f t="shared" si="1112"/>
        <v>3595.1</v>
      </c>
      <c r="X125" s="8">
        <f t="shared" si="1112"/>
        <v>0</v>
      </c>
      <c r="Y125" s="8">
        <f t="shared" si="1112"/>
        <v>0</v>
      </c>
      <c r="Z125" s="8">
        <f t="shared" si="1112"/>
        <v>0</v>
      </c>
      <c r="AA125" s="8">
        <f t="shared" si="1112"/>
        <v>0</v>
      </c>
      <c r="AB125" s="8">
        <f t="shared" si="1112"/>
        <v>0</v>
      </c>
      <c r="AC125" s="8">
        <f t="shared" si="1112"/>
        <v>0</v>
      </c>
      <c r="AD125" s="8">
        <f t="shared" si="1112"/>
        <v>0</v>
      </c>
      <c r="AE125" s="8">
        <f t="shared" si="1112"/>
        <v>0</v>
      </c>
      <c r="AF125" s="8">
        <f t="shared" si="1112"/>
        <v>0</v>
      </c>
      <c r="AG125" s="8">
        <f t="shared" si="1112"/>
        <v>0</v>
      </c>
      <c r="AH125" s="8">
        <f t="shared" si="1112"/>
        <v>0</v>
      </c>
      <c r="AI125" s="8">
        <f t="shared" si="1112"/>
        <v>0</v>
      </c>
      <c r="AJ125" s="8">
        <f t="shared" si="1112"/>
        <v>0</v>
      </c>
      <c r="AK125" s="8">
        <f t="shared" si="1112"/>
        <v>0</v>
      </c>
      <c r="AL125" s="8">
        <f t="shared" si="1112"/>
        <v>0</v>
      </c>
      <c r="AM125" s="8">
        <f t="shared" si="1112"/>
        <v>0</v>
      </c>
      <c r="AN125" s="8">
        <f t="shared" si="1112"/>
        <v>0</v>
      </c>
      <c r="AO125" s="8">
        <f t="shared" si="1112"/>
        <v>0</v>
      </c>
      <c r="AP125" s="8">
        <f t="shared" si="1112"/>
        <v>0</v>
      </c>
      <c r="AQ125" s="8">
        <f t="shared" si="1112"/>
        <v>0</v>
      </c>
      <c r="AR125" s="8">
        <f t="shared" si="1112"/>
        <v>0</v>
      </c>
      <c r="AS125" s="8">
        <f t="shared" si="1112"/>
        <v>0</v>
      </c>
      <c r="AT125" s="8">
        <f t="shared" si="1112"/>
        <v>0</v>
      </c>
      <c r="AU125" s="8">
        <f t="shared" si="1112"/>
        <v>0</v>
      </c>
      <c r="AV125" s="8">
        <f t="shared" si="1112"/>
        <v>0</v>
      </c>
      <c r="AW125" s="8">
        <f t="shared" si="1112"/>
        <v>0</v>
      </c>
      <c r="AX125" s="8">
        <f t="shared" si="1112"/>
        <v>0</v>
      </c>
      <c r="AY125" s="8">
        <f t="shared" si="1112"/>
        <v>0</v>
      </c>
      <c r="AZ125" s="8">
        <f t="shared" si="1112"/>
        <v>0</v>
      </c>
      <c r="BA125" s="8">
        <f t="shared" si="1112"/>
        <v>0</v>
      </c>
      <c r="BB125" s="8">
        <f t="shared" si="1112"/>
        <v>0</v>
      </c>
      <c r="BC125" s="8">
        <f t="shared" si="1112"/>
        <v>0</v>
      </c>
      <c r="BD125" s="8">
        <f t="shared" si="1112"/>
        <v>0</v>
      </c>
      <c r="BE125" s="8">
        <f t="shared" si="1112"/>
        <v>0</v>
      </c>
      <c r="BF125" s="8">
        <f t="shared" si="1112"/>
        <v>0</v>
      </c>
      <c r="BG125" s="8">
        <f t="shared" si="1112"/>
        <v>0</v>
      </c>
      <c r="BH125" s="8">
        <f t="shared" si="1112"/>
        <v>0</v>
      </c>
      <c r="BI125" s="8">
        <f t="shared" si="1112"/>
        <v>0</v>
      </c>
      <c r="BJ125" s="8">
        <f t="shared" si="1112"/>
        <v>0</v>
      </c>
      <c r="BK125" s="8">
        <f t="shared" si="1112"/>
        <v>0</v>
      </c>
      <c r="BL125" s="8">
        <f t="shared" si="1112"/>
        <v>0</v>
      </c>
    </row>
    <row r="126" spans="1:64" ht="47.25" x14ac:dyDescent="0.25">
      <c r="A126" s="10" t="s">
        <v>64</v>
      </c>
      <c r="B126" s="20" t="s">
        <v>62</v>
      </c>
      <c r="C126" s="11" t="s">
        <v>24</v>
      </c>
      <c r="D126" s="11" t="s">
        <v>56</v>
      </c>
      <c r="E126" s="13">
        <f t="shared" ref="E126:F128" si="1113">J126+O126+T126+Y126+AD126+AI126+AN126+AS126+AX126</f>
        <v>575.29999999999995</v>
      </c>
      <c r="F126" s="13">
        <f t="shared" si="1113"/>
        <v>0</v>
      </c>
      <c r="G126" s="13">
        <f t="shared" ref="G126" si="1114">L126+Q126+V126+AA126+AF126+AK126+AP126+AU126+AZ126</f>
        <v>0</v>
      </c>
      <c r="H126" s="13">
        <f t="shared" ref="H126" si="1115">M126+R126+W126+AB126+AG126+AL126+AQ126+AV126+BA126</f>
        <v>575.29999999999995</v>
      </c>
      <c r="I126" s="13">
        <f t="shared" si="263"/>
        <v>0</v>
      </c>
      <c r="J126" s="13">
        <f t="shared" ref="J126:J131" si="1116">M126</f>
        <v>575.29999999999995</v>
      </c>
      <c r="K126" s="29">
        <v>0</v>
      </c>
      <c r="L126" s="29">
        <v>0</v>
      </c>
      <c r="M126" s="13">
        <f>695.3-120</f>
        <v>575.29999999999995</v>
      </c>
      <c r="N126" s="29">
        <v>0</v>
      </c>
      <c r="O126" s="13">
        <f t="shared" ref="O126:O131" si="1117">R126</f>
        <v>0</v>
      </c>
      <c r="P126" s="29">
        <v>0</v>
      </c>
      <c r="Q126" s="29">
        <v>0</v>
      </c>
      <c r="R126" s="29">
        <v>0</v>
      </c>
      <c r="S126" s="29">
        <v>0</v>
      </c>
      <c r="T126" s="13">
        <f t="shared" ref="T126" si="1118">W126</f>
        <v>0</v>
      </c>
      <c r="U126" s="29">
        <v>0</v>
      </c>
      <c r="V126" s="29">
        <v>0</v>
      </c>
      <c r="W126" s="29">
        <v>0</v>
      </c>
      <c r="X126" s="29">
        <v>0</v>
      </c>
      <c r="Y126" s="13">
        <f t="shared" ref="Y126" si="1119">AB126</f>
        <v>0</v>
      </c>
      <c r="Z126" s="29">
        <v>0</v>
      </c>
      <c r="AA126" s="29">
        <v>0</v>
      </c>
      <c r="AB126" s="29">
        <v>0</v>
      </c>
      <c r="AC126" s="29">
        <v>0</v>
      </c>
      <c r="AD126" s="13">
        <f t="shared" ref="AD126" si="1120">AG126</f>
        <v>0</v>
      </c>
      <c r="AE126" s="29">
        <v>0</v>
      </c>
      <c r="AF126" s="29">
        <v>0</v>
      </c>
      <c r="AG126" s="29">
        <v>0</v>
      </c>
      <c r="AH126" s="29">
        <v>0</v>
      </c>
      <c r="AI126" s="13">
        <f t="shared" ref="AI126" si="1121">AL126</f>
        <v>0</v>
      </c>
      <c r="AJ126" s="29">
        <v>0</v>
      </c>
      <c r="AK126" s="29">
        <v>0</v>
      </c>
      <c r="AL126" s="29">
        <v>0</v>
      </c>
      <c r="AM126" s="29">
        <v>0</v>
      </c>
      <c r="AN126" s="13">
        <f t="shared" ref="AN126" si="1122">AQ126</f>
        <v>0</v>
      </c>
      <c r="AO126" s="29">
        <v>0</v>
      </c>
      <c r="AP126" s="29">
        <v>0</v>
      </c>
      <c r="AQ126" s="29">
        <v>0</v>
      </c>
      <c r="AR126" s="29">
        <v>0</v>
      </c>
      <c r="AS126" s="13">
        <f t="shared" ref="AS126" si="1123">AV126</f>
        <v>0</v>
      </c>
      <c r="AT126" s="29">
        <v>0</v>
      </c>
      <c r="AU126" s="29">
        <v>0</v>
      </c>
      <c r="AV126" s="29">
        <v>0</v>
      </c>
      <c r="AW126" s="29">
        <v>0</v>
      </c>
      <c r="AX126" s="13">
        <f t="shared" ref="AX126" si="1124">BA126</f>
        <v>0</v>
      </c>
      <c r="AY126" s="29">
        <v>0</v>
      </c>
      <c r="AZ126" s="29">
        <v>0</v>
      </c>
      <c r="BA126" s="29">
        <v>0</v>
      </c>
      <c r="BB126" s="29">
        <v>0</v>
      </c>
      <c r="BC126" s="13">
        <f t="shared" ref="BC126" si="1125">BF126</f>
        <v>0</v>
      </c>
      <c r="BD126" s="29">
        <v>0</v>
      </c>
      <c r="BE126" s="29">
        <v>0</v>
      </c>
      <c r="BF126" s="29">
        <v>0</v>
      </c>
      <c r="BG126" s="29">
        <v>0</v>
      </c>
      <c r="BH126" s="13">
        <f t="shared" ref="BH126" si="1126">BK126</f>
        <v>0</v>
      </c>
      <c r="BI126" s="29">
        <v>0</v>
      </c>
      <c r="BJ126" s="29">
        <v>0</v>
      </c>
      <c r="BK126" s="29">
        <v>0</v>
      </c>
      <c r="BL126" s="29">
        <v>0</v>
      </c>
    </row>
    <row r="127" spans="1:64" ht="47.25" x14ac:dyDescent="0.25">
      <c r="A127" s="10" t="s">
        <v>208</v>
      </c>
      <c r="B127" s="20" t="s">
        <v>209</v>
      </c>
      <c r="C127" s="11" t="s">
        <v>24</v>
      </c>
      <c r="D127" s="11" t="s">
        <v>56</v>
      </c>
      <c r="E127" s="13">
        <f t="shared" si="1113"/>
        <v>254.8</v>
      </c>
      <c r="F127" s="13">
        <f t="shared" si="1113"/>
        <v>0</v>
      </c>
      <c r="G127" s="13">
        <f t="shared" ref="G127" si="1127">L127+Q127+V127+AA127+AF127+AK127+AP127+AU127+AZ127</f>
        <v>0</v>
      </c>
      <c r="H127" s="13">
        <f t="shared" ref="H127" si="1128">M127+R127+W127+AB127+AG127+AL127+AQ127+AV127+BA127</f>
        <v>254.8</v>
      </c>
      <c r="I127" s="13">
        <f t="shared" ref="I127" si="1129">N127+S127+X127+AC127+AH127+AM127+AR127+AW127+BB127</f>
        <v>0</v>
      </c>
      <c r="J127" s="13">
        <f t="shared" si="1116"/>
        <v>0</v>
      </c>
      <c r="K127" s="29">
        <v>0</v>
      </c>
      <c r="L127" s="29">
        <v>0</v>
      </c>
      <c r="M127" s="13">
        <v>0</v>
      </c>
      <c r="N127" s="29">
        <v>0</v>
      </c>
      <c r="O127" s="13">
        <f t="shared" si="1117"/>
        <v>254.8</v>
      </c>
      <c r="P127" s="29">
        <v>0</v>
      </c>
      <c r="Q127" s="29">
        <v>0</v>
      </c>
      <c r="R127" s="36">
        <v>254.8</v>
      </c>
      <c r="S127" s="29">
        <v>0</v>
      </c>
      <c r="T127" s="13">
        <f t="shared" ref="T127" si="1130">W127</f>
        <v>0</v>
      </c>
      <c r="U127" s="29">
        <v>0</v>
      </c>
      <c r="V127" s="29">
        <v>0</v>
      </c>
      <c r="W127" s="29">
        <v>0</v>
      </c>
      <c r="X127" s="29">
        <v>0</v>
      </c>
      <c r="Y127" s="13">
        <f t="shared" ref="Y127" si="1131">AB127</f>
        <v>0</v>
      </c>
      <c r="Z127" s="29">
        <v>0</v>
      </c>
      <c r="AA127" s="29">
        <v>0</v>
      </c>
      <c r="AB127" s="29">
        <v>0</v>
      </c>
      <c r="AC127" s="29">
        <v>0</v>
      </c>
      <c r="AD127" s="13">
        <f t="shared" ref="AD127" si="1132">AG127</f>
        <v>0</v>
      </c>
      <c r="AE127" s="29">
        <v>0</v>
      </c>
      <c r="AF127" s="29">
        <v>0</v>
      </c>
      <c r="AG127" s="29">
        <v>0</v>
      </c>
      <c r="AH127" s="29">
        <v>0</v>
      </c>
      <c r="AI127" s="13">
        <f t="shared" ref="AI127" si="1133">AL127</f>
        <v>0</v>
      </c>
      <c r="AJ127" s="29">
        <v>0</v>
      </c>
      <c r="AK127" s="29">
        <v>0</v>
      </c>
      <c r="AL127" s="29">
        <v>0</v>
      </c>
      <c r="AM127" s="29">
        <v>0</v>
      </c>
      <c r="AN127" s="13">
        <f t="shared" ref="AN127" si="1134">AQ127</f>
        <v>0</v>
      </c>
      <c r="AO127" s="29">
        <v>0</v>
      </c>
      <c r="AP127" s="29">
        <v>0</v>
      </c>
      <c r="AQ127" s="29">
        <v>0</v>
      </c>
      <c r="AR127" s="29">
        <v>0</v>
      </c>
      <c r="AS127" s="13">
        <f t="shared" ref="AS127" si="1135">AV127</f>
        <v>0</v>
      </c>
      <c r="AT127" s="29">
        <v>0</v>
      </c>
      <c r="AU127" s="29">
        <v>0</v>
      </c>
      <c r="AV127" s="29">
        <v>0</v>
      </c>
      <c r="AW127" s="29">
        <v>0</v>
      </c>
      <c r="AX127" s="13">
        <f t="shared" ref="AX127" si="1136">BA127</f>
        <v>0</v>
      </c>
      <c r="AY127" s="29">
        <v>0</v>
      </c>
      <c r="AZ127" s="29">
        <v>0</v>
      </c>
      <c r="BA127" s="29">
        <v>0</v>
      </c>
      <c r="BB127" s="29">
        <v>0</v>
      </c>
      <c r="BC127" s="13">
        <f t="shared" ref="BC127" si="1137">BF127</f>
        <v>0</v>
      </c>
      <c r="BD127" s="29">
        <v>0</v>
      </c>
      <c r="BE127" s="29">
        <v>0</v>
      </c>
      <c r="BF127" s="29">
        <v>0</v>
      </c>
      <c r="BG127" s="29">
        <v>0</v>
      </c>
      <c r="BH127" s="13">
        <f t="shared" ref="BH127" si="1138">BK127</f>
        <v>0</v>
      </c>
      <c r="BI127" s="29">
        <v>0</v>
      </c>
      <c r="BJ127" s="29">
        <v>0</v>
      </c>
      <c r="BK127" s="29">
        <v>0</v>
      </c>
      <c r="BL127" s="29">
        <v>0</v>
      </c>
    </row>
    <row r="128" spans="1:64" ht="63" x14ac:dyDescent="0.25">
      <c r="A128" s="10" t="s">
        <v>211</v>
      </c>
      <c r="B128" s="45" t="s">
        <v>212</v>
      </c>
      <c r="C128" s="11" t="s">
        <v>24</v>
      </c>
      <c r="D128" s="11" t="s">
        <v>56</v>
      </c>
      <c r="E128" s="13">
        <f t="shared" si="1113"/>
        <v>216.6</v>
      </c>
      <c r="F128" s="13">
        <f t="shared" si="1113"/>
        <v>0</v>
      </c>
      <c r="G128" s="13">
        <f t="shared" ref="G128" si="1139">L128+Q128+V128+AA128+AF128+AK128+AP128+AU128+AZ128</f>
        <v>0</v>
      </c>
      <c r="H128" s="13">
        <f t="shared" ref="H128" si="1140">M128+R128+W128+AB128+AG128+AL128+AQ128+AV128+BA128</f>
        <v>216.6</v>
      </c>
      <c r="I128" s="13">
        <f t="shared" ref="I128" si="1141">N128+S128+X128+AC128+AH128+AM128+AR128+AW128+BB128</f>
        <v>0</v>
      </c>
      <c r="J128" s="13">
        <f t="shared" si="1116"/>
        <v>0</v>
      </c>
      <c r="K128" s="29">
        <v>0</v>
      </c>
      <c r="L128" s="29">
        <v>0</v>
      </c>
      <c r="M128" s="13">
        <v>0</v>
      </c>
      <c r="N128" s="29">
        <v>0</v>
      </c>
      <c r="O128" s="13">
        <f t="shared" si="1117"/>
        <v>216.6</v>
      </c>
      <c r="P128" s="29">
        <v>0</v>
      </c>
      <c r="Q128" s="29">
        <v>0</v>
      </c>
      <c r="R128" s="36">
        <v>216.6</v>
      </c>
      <c r="S128" s="29">
        <v>0</v>
      </c>
      <c r="T128" s="13">
        <f t="shared" ref="T128" si="1142">W128</f>
        <v>0</v>
      </c>
      <c r="U128" s="29">
        <v>0</v>
      </c>
      <c r="V128" s="29">
        <v>0</v>
      </c>
      <c r="W128" s="29">
        <v>0</v>
      </c>
      <c r="X128" s="29">
        <v>0</v>
      </c>
      <c r="Y128" s="13">
        <f t="shared" ref="Y128" si="1143">AB128</f>
        <v>0</v>
      </c>
      <c r="Z128" s="29">
        <v>0</v>
      </c>
      <c r="AA128" s="29">
        <v>0</v>
      </c>
      <c r="AB128" s="29">
        <v>0</v>
      </c>
      <c r="AC128" s="29">
        <v>0</v>
      </c>
      <c r="AD128" s="13">
        <f t="shared" ref="AD128" si="1144">AG128</f>
        <v>0</v>
      </c>
      <c r="AE128" s="29">
        <v>0</v>
      </c>
      <c r="AF128" s="29">
        <v>0</v>
      </c>
      <c r="AG128" s="29">
        <v>0</v>
      </c>
      <c r="AH128" s="29">
        <v>0</v>
      </c>
      <c r="AI128" s="13">
        <f t="shared" ref="AI128" si="1145">AL128</f>
        <v>0</v>
      </c>
      <c r="AJ128" s="29">
        <v>0</v>
      </c>
      <c r="AK128" s="29">
        <v>0</v>
      </c>
      <c r="AL128" s="29">
        <v>0</v>
      </c>
      <c r="AM128" s="29">
        <v>0</v>
      </c>
      <c r="AN128" s="13">
        <f t="shared" ref="AN128" si="1146">AQ128</f>
        <v>0</v>
      </c>
      <c r="AO128" s="29">
        <v>0</v>
      </c>
      <c r="AP128" s="29">
        <v>0</v>
      </c>
      <c r="AQ128" s="29">
        <v>0</v>
      </c>
      <c r="AR128" s="29">
        <v>0</v>
      </c>
      <c r="AS128" s="13">
        <f t="shared" ref="AS128" si="1147">AV128</f>
        <v>0</v>
      </c>
      <c r="AT128" s="29">
        <v>0</v>
      </c>
      <c r="AU128" s="29">
        <v>0</v>
      </c>
      <c r="AV128" s="29">
        <v>0</v>
      </c>
      <c r="AW128" s="29">
        <v>0</v>
      </c>
      <c r="AX128" s="13">
        <f t="shared" ref="AX128" si="1148">BA128</f>
        <v>0</v>
      </c>
      <c r="AY128" s="29">
        <v>0</v>
      </c>
      <c r="AZ128" s="29">
        <v>0</v>
      </c>
      <c r="BA128" s="29">
        <v>0</v>
      </c>
      <c r="BB128" s="29">
        <v>0</v>
      </c>
      <c r="BC128" s="13">
        <f t="shared" ref="BC128" si="1149">BF128</f>
        <v>0</v>
      </c>
      <c r="BD128" s="29">
        <v>0</v>
      </c>
      <c r="BE128" s="29">
        <v>0</v>
      </c>
      <c r="BF128" s="29">
        <v>0</v>
      </c>
      <c r="BG128" s="29">
        <v>0</v>
      </c>
      <c r="BH128" s="13">
        <f t="shared" ref="BH128" si="1150">BK128</f>
        <v>0</v>
      </c>
      <c r="BI128" s="29">
        <v>0</v>
      </c>
      <c r="BJ128" s="29">
        <v>0</v>
      </c>
      <c r="BK128" s="29">
        <v>0</v>
      </c>
      <c r="BL128" s="29">
        <v>0</v>
      </c>
    </row>
    <row r="129" spans="1:64" ht="63" x14ac:dyDescent="0.25">
      <c r="A129" s="10" t="s">
        <v>222</v>
      </c>
      <c r="B129" s="49" t="s">
        <v>224</v>
      </c>
      <c r="C129" s="44" t="s">
        <v>24</v>
      </c>
      <c r="D129" s="11" t="s">
        <v>56</v>
      </c>
      <c r="E129" s="13">
        <f t="shared" ref="E129:E130" si="1151">J129+O129+T129+Y129+AD129+AI129+AN129+AS129+AX129</f>
        <v>156.9</v>
      </c>
      <c r="F129" s="13">
        <f t="shared" ref="F129:F130" si="1152">K129+P129+U129+Z129+AE129+AJ129+AO129+AT129+AY129</f>
        <v>0</v>
      </c>
      <c r="G129" s="13">
        <f t="shared" ref="G129:G130" si="1153">L129+Q129+V129+AA129+AF129+AK129+AP129+AU129+AZ129</f>
        <v>0</v>
      </c>
      <c r="H129" s="13">
        <f t="shared" ref="H129:H130" si="1154">M129+R129+W129+AB129+AG129+AL129+AQ129+AV129+BA129</f>
        <v>156.9</v>
      </c>
      <c r="I129" s="13">
        <f t="shared" ref="I129:I130" si="1155">N129+S129+X129+AC129+AH129+AM129+AR129+AW129+BB129</f>
        <v>0</v>
      </c>
      <c r="J129" s="13">
        <f t="shared" si="1116"/>
        <v>0</v>
      </c>
      <c r="K129" s="29">
        <v>0</v>
      </c>
      <c r="L129" s="29">
        <v>0</v>
      </c>
      <c r="M129" s="13">
        <v>0</v>
      </c>
      <c r="N129" s="29">
        <v>0</v>
      </c>
      <c r="O129" s="13">
        <f t="shared" si="1117"/>
        <v>156.9</v>
      </c>
      <c r="P129" s="29">
        <v>0</v>
      </c>
      <c r="Q129" s="29">
        <v>0</v>
      </c>
      <c r="R129" s="36">
        <v>156.9</v>
      </c>
      <c r="S129" s="29">
        <v>0</v>
      </c>
      <c r="T129" s="13">
        <f t="shared" ref="T129:T130" si="1156">W129</f>
        <v>0</v>
      </c>
      <c r="U129" s="29">
        <v>0</v>
      </c>
      <c r="V129" s="29">
        <v>0</v>
      </c>
      <c r="W129" s="29">
        <v>0</v>
      </c>
      <c r="X129" s="29">
        <v>0</v>
      </c>
      <c r="Y129" s="13">
        <f t="shared" ref="Y129:Y130" si="1157">AB129</f>
        <v>0</v>
      </c>
      <c r="Z129" s="29">
        <v>0</v>
      </c>
      <c r="AA129" s="29">
        <v>0</v>
      </c>
      <c r="AB129" s="29">
        <v>0</v>
      </c>
      <c r="AC129" s="29">
        <v>0</v>
      </c>
      <c r="AD129" s="13">
        <f t="shared" ref="AD129:AD130" si="1158">AG129</f>
        <v>0</v>
      </c>
      <c r="AE129" s="29">
        <v>0</v>
      </c>
      <c r="AF129" s="29">
        <v>0</v>
      </c>
      <c r="AG129" s="29">
        <v>0</v>
      </c>
      <c r="AH129" s="29">
        <v>0</v>
      </c>
      <c r="AI129" s="13">
        <f t="shared" ref="AI129:AI130" si="1159">AL129</f>
        <v>0</v>
      </c>
      <c r="AJ129" s="29">
        <v>0</v>
      </c>
      <c r="AK129" s="29">
        <v>0</v>
      </c>
      <c r="AL129" s="29">
        <v>0</v>
      </c>
      <c r="AM129" s="29">
        <v>0</v>
      </c>
      <c r="AN129" s="13">
        <f t="shared" ref="AN129:AN130" si="1160">AQ129</f>
        <v>0</v>
      </c>
      <c r="AO129" s="29">
        <v>0</v>
      </c>
      <c r="AP129" s="29">
        <v>0</v>
      </c>
      <c r="AQ129" s="29">
        <v>0</v>
      </c>
      <c r="AR129" s="29">
        <v>0</v>
      </c>
      <c r="AS129" s="13">
        <f t="shared" ref="AS129:AS130" si="1161">AV129</f>
        <v>0</v>
      </c>
      <c r="AT129" s="29">
        <v>0</v>
      </c>
      <c r="AU129" s="29">
        <v>0</v>
      </c>
      <c r="AV129" s="29">
        <v>0</v>
      </c>
      <c r="AW129" s="29">
        <v>0</v>
      </c>
      <c r="AX129" s="13">
        <f t="shared" ref="AX129:AX130" si="1162">BA129</f>
        <v>0</v>
      </c>
      <c r="AY129" s="29">
        <v>0</v>
      </c>
      <c r="AZ129" s="29">
        <v>0</v>
      </c>
      <c r="BA129" s="29">
        <v>0</v>
      </c>
      <c r="BB129" s="29">
        <v>0</v>
      </c>
      <c r="BC129" s="13">
        <f t="shared" ref="BC129:BC130" si="1163">BF129</f>
        <v>0</v>
      </c>
      <c r="BD129" s="29">
        <v>0</v>
      </c>
      <c r="BE129" s="29">
        <v>0</v>
      </c>
      <c r="BF129" s="29">
        <v>0</v>
      </c>
      <c r="BG129" s="29">
        <v>0</v>
      </c>
      <c r="BH129" s="13">
        <f t="shared" ref="BH129:BH130" si="1164">BK129</f>
        <v>0</v>
      </c>
      <c r="BI129" s="29">
        <v>0</v>
      </c>
      <c r="BJ129" s="29">
        <v>0</v>
      </c>
      <c r="BK129" s="29">
        <v>0</v>
      </c>
      <c r="BL129" s="29">
        <v>0</v>
      </c>
    </row>
    <row r="130" spans="1:64" ht="63" x14ac:dyDescent="0.25">
      <c r="A130" s="10" t="s">
        <v>223</v>
      </c>
      <c r="B130" s="49" t="s">
        <v>225</v>
      </c>
      <c r="C130" s="44" t="s">
        <v>24</v>
      </c>
      <c r="D130" s="11" t="s">
        <v>56</v>
      </c>
      <c r="E130" s="13">
        <f t="shared" si="1151"/>
        <v>251.8</v>
      </c>
      <c r="F130" s="13">
        <f t="shared" si="1152"/>
        <v>0</v>
      </c>
      <c r="G130" s="13">
        <f t="shared" si="1153"/>
        <v>0</v>
      </c>
      <c r="H130" s="13">
        <f t="shared" si="1154"/>
        <v>251.8</v>
      </c>
      <c r="I130" s="13">
        <f t="shared" si="1155"/>
        <v>0</v>
      </c>
      <c r="J130" s="13">
        <f t="shared" si="1116"/>
        <v>0</v>
      </c>
      <c r="K130" s="29">
        <v>0</v>
      </c>
      <c r="L130" s="29">
        <v>0</v>
      </c>
      <c r="M130" s="13">
        <v>0</v>
      </c>
      <c r="N130" s="29">
        <v>0</v>
      </c>
      <c r="O130" s="13">
        <f t="shared" si="1117"/>
        <v>251.8</v>
      </c>
      <c r="P130" s="29">
        <v>0</v>
      </c>
      <c r="Q130" s="29">
        <v>0</v>
      </c>
      <c r="R130" s="36">
        <v>251.8</v>
      </c>
      <c r="S130" s="29">
        <v>0</v>
      </c>
      <c r="T130" s="13">
        <f t="shared" si="1156"/>
        <v>0</v>
      </c>
      <c r="U130" s="29">
        <v>0</v>
      </c>
      <c r="V130" s="29">
        <v>0</v>
      </c>
      <c r="W130" s="29">
        <v>0</v>
      </c>
      <c r="X130" s="29">
        <v>0</v>
      </c>
      <c r="Y130" s="13">
        <f t="shared" si="1157"/>
        <v>0</v>
      </c>
      <c r="Z130" s="29">
        <v>0</v>
      </c>
      <c r="AA130" s="29">
        <v>0</v>
      </c>
      <c r="AB130" s="29">
        <v>0</v>
      </c>
      <c r="AC130" s="29">
        <v>0</v>
      </c>
      <c r="AD130" s="13">
        <f t="shared" si="1158"/>
        <v>0</v>
      </c>
      <c r="AE130" s="29">
        <v>0</v>
      </c>
      <c r="AF130" s="29">
        <v>0</v>
      </c>
      <c r="AG130" s="29">
        <v>0</v>
      </c>
      <c r="AH130" s="29">
        <v>0</v>
      </c>
      <c r="AI130" s="13">
        <f t="shared" si="1159"/>
        <v>0</v>
      </c>
      <c r="AJ130" s="29">
        <v>0</v>
      </c>
      <c r="AK130" s="29">
        <v>0</v>
      </c>
      <c r="AL130" s="29">
        <v>0</v>
      </c>
      <c r="AM130" s="29">
        <v>0</v>
      </c>
      <c r="AN130" s="13">
        <f t="shared" si="1160"/>
        <v>0</v>
      </c>
      <c r="AO130" s="29">
        <v>0</v>
      </c>
      <c r="AP130" s="29">
        <v>0</v>
      </c>
      <c r="AQ130" s="29">
        <v>0</v>
      </c>
      <c r="AR130" s="29">
        <v>0</v>
      </c>
      <c r="AS130" s="13">
        <f t="shared" si="1161"/>
        <v>0</v>
      </c>
      <c r="AT130" s="29">
        <v>0</v>
      </c>
      <c r="AU130" s="29">
        <v>0</v>
      </c>
      <c r="AV130" s="29">
        <v>0</v>
      </c>
      <c r="AW130" s="29">
        <v>0</v>
      </c>
      <c r="AX130" s="13">
        <f t="shared" si="1162"/>
        <v>0</v>
      </c>
      <c r="AY130" s="29">
        <v>0</v>
      </c>
      <c r="AZ130" s="29">
        <v>0</v>
      </c>
      <c r="BA130" s="29">
        <v>0</v>
      </c>
      <c r="BB130" s="29">
        <v>0</v>
      </c>
      <c r="BC130" s="13">
        <f t="shared" si="1163"/>
        <v>0</v>
      </c>
      <c r="BD130" s="29">
        <v>0</v>
      </c>
      <c r="BE130" s="29">
        <v>0</v>
      </c>
      <c r="BF130" s="29">
        <v>0</v>
      </c>
      <c r="BG130" s="29">
        <v>0</v>
      </c>
      <c r="BH130" s="13">
        <f t="shared" si="1164"/>
        <v>0</v>
      </c>
      <c r="BI130" s="29">
        <v>0</v>
      </c>
      <c r="BJ130" s="29">
        <v>0</v>
      </c>
      <c r="BK130" s="29">
        <v>0</v>
      </c>
      <c r="BL130" s="29">
        <v>0</v>
      </c>
    </row>
    <row r="131" spans="1:64" ht="78.75" x14ac:dyDescent="0.25">
      <c r="A131" s="10" t="s">
        <v>244</v>
      </c>
      <c r="B131" s="49" t="s">
        <v>245</v>
      </c>
      <c r="C131" s="44" t="s">
        <v>24</v>
      </c>
      <c r="D131" s="11" t="s">
        <v>56</v>
      </c>
      <c r="E131" s="13">
        <f t="shared" ref="E131" si="1165">J131+O131+T131+Y131+AD131+AI131+AN131+AS131+AX131</f>
        <v>243.3</v>
      </c>
      <c r="F131" s="13">
        <f t="shared" ref="F131" si="1166">K131+P131+U131+Z131+AE131+AJ131+AO131+AT131+AY131</f>
        <v>0</v>
      </c>
      <c r="G131" s="13">
        <f t="shared" ref="G131" si="1167">L131+Q131+V131+AA131+AF131+AK131+AP131+AU131+AZ131</f>
        <v>0</v>
      </c>
      <c r="H131" s="13">
        <f t="shared" ref="H131" si="1168">M131+R131+W131+AB131+AG131+AL131+AQ131+AV131+BA131</f>
        <v>243.3</v>
      </c>
      <c r="I131" s="13">
        <f t="shared" ref="I131" si="1169">N131+S131+X131+AC131+AH131+AM131+AR131+AW131+BB131</f>
        <v>0</v>
      </c>
      <c r="J131" s="13">
        <f t="shared" si="1116"/>
        <v>0</v>
      </c>
      <c r="K131" s="29">
        <v>0</v>
      </c>
      <c r="L131" s="29">
        <v>0</v>
      </c>
      <c r="M131" s="13">
        <v>0</v>
      </c>
      <c r="N131" s="29">
        <v>0</v>
      </c>
      <c r="O131" s="13">
        <f t="shared" si="1117"/>
        <v>0</v>
      </c>
      <c r="P131" s="29">
        <v>0</v>
      </c>
      <c r="Q131" s="29">
        <v>0</v>
      </c>
      <c r="R131" s="36">
        <v>0</v>
      </c>
      <c r="S131" s="29">
        <v>0</v>
      </c>
      <c r="T131" s="13">
        <f t="shared" ref="T131" si="1170">W131</f>
        <v>243.3</v>
      </c>
      <c r="U131" s="29">
        <v>0</v>
      </c>
      <c r="V131" s="29">
        <v>0</v>
      </c>
      <c r="W131" s="36">
        <v>243.3</v>
      </c>
      <c r="X131" s="29">
        <v>0</v>
      </c>
      <c r="Y131" s="13">
        <f t="shared" ref="Y131" si="1171">AB131</f>
        <v>0</v>
      </c>
      <c r="Z131" s="29">
        <v>0</v>
      </c>
      <c r="AA131" s="29">
        <v>0</v>
      </c>
      <c r="AB131" s="29">
        <v>0</v>
      </c>
      <c r="AC131" s="29">
        <v>0</v>
      </c>
      <c r="AD131" s="13">
        <f t="shared" ref="AD131" si="1172">AG131</f>
        <v>0</v>
      </c>
      <c r="AE131" s="29">
        <v>0</v>
      </c>
      <c r="AF131" s="29">
        <v>0</v>
      </c>
      <c r="AG131" s="29">
        <v>0</v>
      </c>
      <c r="AH131" s="29">
        <v>0</v>
      </c>
      <c r="AI131" s="13">
        <f t="shared" ref="AI131" si="1173">AL131</f>
        <v>0</v>
      </c>
      <c r="AJ131" s="29">
        <v>0</v>
      </c>
      <c r="AK131" s="29">
        <v>0</v>
      </c>
      <c r="AL131" s="29">
        <v>0</v>
      </c>
      <c r="AM131" s="29">
        <v>0</v>
      </c>
      <c r="AN131" s="13">
        <f t="shared" ref="AN131" si="1174">AQ131</f>
        <v>0</v>
      </c>
      <c r="AO131" s="29">
        <v>0</v>
      </c>
      <c r="AP131" s="29">
        <v>0</v>
      </c>
      <c r="AQ131" s="29">
        <v>0</v>
      </c>
      <c r="AR131" s="29">
        <v>0</v>
      </c>
      <c r="AS131" s="13">
        <f t="shared" ref="AS131" si="1175">AV131</f>
        <v>0</v>
      </c>
      <c r="AT131" s="29">
        <v>0</v>
      </c>
      <c r="AU131" s="29">
        <v>0</v>
      </c>
      <c r="AV131" s="29">
        <v>0</v>
      </c>
      <c r="AW131" s="29">
        <v>0</v>
      </c>
      <c r="AX131" s="13">
        <f t="shared" ref="AX131" si="1176">BA131</f>
        <v>0</v>
      </c>
      <c r="AY131" s="29">
        <v>0</v>
      </c>
      <c r="AZ131" s="29">
        <v>0</v>
      </c>
      <c r="BA131" s="29">
        <v>0</v>
      </c>
      <c r="BB131" s="29">
        <v>0</v>
      </c>
      <c r="BC131" s="13">
        <f t="shared" ref="BC131" si="1177">BF131</f>
        <v>0</v>
      </c>
      <c r="BD131" s="29">
        <v>0</v>
      </c>
      <c r="BE131" s="29">
        <v>0</v>
      </c>
      <c r="BF131" s="29">
        <v>0</v>
      </c>
      <c r="BG131" s="29">
        <v>0</v>
      </c>
      <c r="BH131" s="13">
        <f t="shared" ref="BH131" si="1178">BK131</f>
        <v>0</v>
      </c>
      <c r="BI131" s="29">
        <v>0</v>
      </c>
      <c r="BJ131" s="29">
        <v>0</v>
      </c>
      <c r="BK131" s="29">
        <v>0</v>
      </c>
      <c r="BL131" s="29">
        <v>0</v>
      </c>
    </row>
    <row r="132" spans="1:64" ht="63" x14ac:dyDescent="0.25">
      <c r="A132" s="10" t="s">
        <v>268</v>
      </c>
      <c r="B132" s="49" t="s">
        <v>255</v>
      </c>
      <c r="C132" s="44" t="s">
        <v>24</v>
      </c>
      <c r="D132" s="11" t="s">
        <v>56</v>
      </c>
      <c r="E132" s="13">
        <f t="shared" ref="E132" si="1179">J132+O132+T132+Y132+AD132+AI132+AN132+AS132+AX132</f>
        <v>94.2</v>
      </c>
      <c r="F132" s="13">
        <f t="shared" ref="F132" si="1180">K132+P132+U132+Z132+AE132+AJ132+AO132+AT132+AY132</f>
        <v>0</v>
      </c>
      <c r="G132" s="13">
        <f t="shared" ref="G132" si="1181">L132+Q132+V132+AA132+AF132+AK132+AP132+AU132+AZ132</f>
        <v>0</v>
      </c>
      <c r="H132" s="13">
        <f t="shared" ref="H132" si="1182">M132+R132+W132+AB132+AG132+AL132+AQ132+AV132+BA132</f>
        <v>94.2</v>
      </c>
      <c r="I132" s="13">
        <f t="shared" ref="I132" si="1183">N132+S132+X132+AC132+AH132+AM132+AR132+AW132+BB132</f>
        <v>0</v>
      </c>
      <c r="J132" s="13">
        <f t="shared" ref="J132" si="1184">M132</f>
        <v>0</v>
      </c>
      <c r="K132" s="29">
        <v>0</v>
      </c>
      <c r="L132" s="29">
        <v>0</v>
      </c>
      <c r="M132" s="13">
        <v>0</v>
      </c>
      <c r="N132" s="29">
        <v>0</v>
      </c>
      <c r="O132" s="13">
        <f t="shared" ref="O132" si="1185">R132</f>
        <v>0</v>
      </c>
      <c r="P132" s="29">
        <v>0</v>
      </c>
      <c r="Q132" s="29">
        <v>0</v>
      </c>
      <c r="R132" s="36">
        <v>0</v>
      </c>
      <c r="S132" s="29">
        <v>0</v>
      </c>
      <c r="T132" s="13">
        <f t="shared" ref="T132" si="1186">W132</f>
        <v>94.2</v>
      </c>
      <c r="U132" s="29">
        <v>0</v>
      </c>
      <c r="V132" s="29">
        <v>0</v>
      </c>
      <c r="W132" s="36">
        <v>94.2</v>
      </c>
      <c r="X132" s="29">
        <v>0</v>
      </c>
      <c r="Y132" s="13">
        <f t="shared" ref="Y132" si="1187">AB132</f>
        <v>0</v>
      </c>
      <c r="Z132" s="29">
        <v>0</v>
      </c>
      <c r="AA132" s="29">
        <v>0</v>
      </c>
      <c r="AB132" s="29">
        <v>0</v>
      </c>
      <c r="AC132" s="29">
        <v>0</v>
      </c>
      <c r="AD132" s="13">
        <f t="shared" ref="AD132" si="1188">AG132</f>
        <v>0</v>
      </c>
      <c r="AE132" s="29">
        <v>0</v>
      </c>
      <c r="AF132" s="29">
        <v>0</v>
      </c>
      <c r="AG132" s="29">
        <v>0</v>
      </c>
      <c r="AH132" s="29">
        <v>0</v>
      </c>
      <c r="AI132" s="13">
        <f t="shared" ref="AI132" si="1189">AL132</f>
        <v>0</v>
      </c>
      <c r="AJ132" s="29">
        <v>0</v>
      </c>
      <c r="AK132" s="29">
        <v>0</v>
      </c>
      <c r="AL132" s="29">
        <v>0</v>
      </c>
      <c r="AM132" s="29">
        <v>0</v>
      </c>
      <c r="AN132" s="13">
        <f t="shared" ref="AN132" si="1190">AQ132</f>
        <v>0</v>
      </c>
      <c r="AO132" s="29">
        <v>0</v>
      </c>
      <c r="AP132" s="29">
        <v>0</v>
      </c>
      <c r="AQ132" s="29">
        <v>0</v>
      </c>
      <c r="AR132" s="29">
        <v>0</v>
      </c>
      <c r="AS132" s="13">
        <f t="shared" ref="AS132" si="1191">AV132</f>
        <v>0</v>
      </c>
      <c r="AT132" s="29">
        <v>0</v>
      </c>
      <c r="AU132" s="29">
        <v>0</v>
      </c>
      <c r="AV132" s="29">
        <v>0</v>
      </c>
      <c r="AW132" s="29">
        <v>0</v>
      </c>
      <c r="AX132" s="13">
        <f t="shared" ref="AX132" si="1192">BA132</f>
        <v>0</v>
      </c>
      <c r="AY132" s="29">
        <v>0</v>
      </c>
      <c r="AZ132" s="29">
        <v>0</v>
      </c>
      <c r="BA132" s="29">
        <v>0</v>
      </c>
      <c r="BB132" s="29">
        <v>0</v>
      </c>
      <c r="BC132" s="13">
        <f t="shared" ref="BC132" si="1193">BF132</f>
        <v>0</v>
      </c>
      <c r="BD132" s="29">
        <v>0</v>
      </c>
      <c r="BE132" s="29">
        <v>0</v>
      </c>
      <c r="BF132" s="29">
        <v>0</v>
      </c>
      <c r="BG132" s="29">
        <v>0</v>
      </c>
      <c r="BH132" s="13">
        <f t="shared" ref="BH132" si="1194">BK132</f>
        <v>0</v>
      </c>
      <c r="BI132" s="29">
        <v>0</v>
      </c>
      <c r="BJ132" s="29">
        <v>0</v>
      </c>
      <c r="BK132" s="29">
        <v>0</v>
      </c>
      <c r="BL132" s="29">
        <v>0</v>
      </c>
    </row>
    <row r="133" spans="1:64" ht="78.75" x14ac:dyDescent="0.25">
      <c r="A133" s="10" t="s">
        <v>281</v>
      </c>
      <c r="B133" s="49" t="s">
        <v>285</v>
      </c>
      <c r="C133" s="44" t="s">
        <v>24</v>
      </c>
      <c r="D133" s="11" t="s">
        <v>56</v>
      </c>
      <c r="E133" s="13">
        <f t="shared" ref="E133:E136" si="1195">J133+O133+T133+Y133+AD133+AI133+AN133+AS133+AX133</f>
        <v>275.7</v>
      </c>
      <c r="F133" s="13">
        <f t="shared" ref="F133:F136" si="1196">K133+P133+U133+Z133+AE133+AJ133+AO133+AT133+AY133</f>
        <v>0</v>
      </c>
      <c r="G133" s="13">
        <f t="shared" ref="G133:G136" si="1197">L133+Q133+V133+AA133+AF133+AK133+AP133+AU133+AZ133</f>
        <v>0</v>
      </c>
      <c r="H133" s="13">
        <f t="shared" ref="H133:H136" si="1198">M133+R133+W133+AB133+AG133+AL133+AQ133+AV133+BA133</f>
        <v>275.7</v>
      </c>
      <c r="I133" s="13">
        <f t="shared" ref="I133:I136" si="1199">N133+S133+X133+AC133+AH133+AM133+AR133+AW133+BB133</f>
        <v>0</v>
      </c>
      <c r="J133" s="13">
        <f t="shared" ref="J133:J136" si="1200">M133</f>
        <v>0</v>
      </c>
      <c r="K133" s="29">
        <v>0</v>
      </c>
      <c r="L133" s="29">
        <v>0</v>
      </c>
      <c r="M133" s="13">
        <v>0</v>
      </c>
      <c r="N133" s="29">
        <v>0</v>
      </c>
      <c r="O133" s="13">
        <f t="shared" ref="O133:O136" si="1201">R133</f>
        <v>0</v>
      </c>
      <c r="P133" s="29">
        <v>0</v>
      </c>
      <c r="Q133" s="29">
        <v>0</v>
      </c>
      <c r="R133" s="36">
        <v>0</v>
      </c>
      <c r="S133" s="29">
        <v>0</v>
      </c>
      <c r="T133" s="13">
        <f t="shared" ref="T133:T136" si="1202">W133</f>
        <v>275.7</v>
      </c>
      <c r="U133" s="29">
        <v>0</v>
      </c>
      <c r="V133" s="29">
        <v>0</v>
      </c>
      <c r="W133" s="36">
        <v>275.7</v>
      </c>
      <c r="X133" s="29">
        <v>0</v>
      </c>
      <c r="Y133" s="13">
        <f t="shared" ref="Y133:Y136" si="1203">AB133</f>
        <v>0</v>
      </c>
      <c r="Z133" s="29">
        <v>0</v>
      </c>
      <c r="AA133" s="29">
        <v>0</v>
      </c>
      <c r="AB133" s="29">
        <v>0</v>
      </c>
      <c r="AC133" s="29">
        <v>0</v>
      </c>
      <c r="AD133" s="13">
        <f t="shared" ref="AD133:AD136" si="1204">AG133</f>
        <v>0</v>
      </c>
      <c r="AE133" s="29">
        <v>0</v>
      </c>
      <c r="AF133" s="29">
        <v>0</v>
      </c>
      <c r="AG133" s="29">
        <v>0</v>
      </c>
      <c r="AH133" s="29">
        <v>0</v>
      </c>
      <c r="AI133" s="13">
        <f t="shared" ref="AI133:AI136" si="1205">AL133</f>
        <v>0</v>
      </c>
      <c r="AJ133" s="29">
        <v>0</v>
      </c>
      <c r="AK133" s="29">
        <v>0</v>
      </c>
      <c r="AL133" s="29">
        <v>0</v>
      </c>
      <c r="AM133" s="29">
        <v>0</v>
      </c>
      <c r="AN133" s="13">
        <f t="shared" ref="AN133:AN136" si="1206">AQ133</f>
        <v>0</v>
      </c>
      <c r="AO133" s="29">
        <v>0</v>
      </c>
      <c r="AP133" s="29">
        <v>0</v>
      </c>
      <c r="AQ133" s="29">
        <v>0</v>
      </c>
      <c r="AR133" s="29">
        <v>0</v>
      </c>
      <c r="AS133" s="13">
        <f t="shared" ref="AS133:AS136" si="1207">AV133</f>
        <v>0</v>
      </c>
      <c r="AT133" s="29">
        <v>0</v>
      </c>
      <c r="AU133" s="29">
        <v>0</v>
      </c>
      <c r="AV133" s="29">
        <v>0</v>
      </c>
      <c r="AW133" s="29">
        <v>0</v>
      </c>
      <c r="AX133" s="13">
        <f t="shared" ref="AX133:AX136" si="1208">BA133</f>
        <v>0</v>
      </c>
      <c r="AY133" s="29">
        <v>0</v>
      </c>
      <c r="AZ133" s="29">
        <v>0</v>
      </c>
      <c r="BA133" s="29">
        <v>0</v>
      </c>
      <c r="BB133" s="29">
        <v>0</v>
      </c>
      <c r="BC133" s="13">
        <f t="shared" ref="BC133:BC136" si="1209">BF133</f>
        <v>0</v>
      </c>
      <c r="BD133" s="29">
        <v>0</v>
      </c>
      <c r="BE133" s="29">
        <v>0</v>
      </c>
      <c r="BF133" s="29">
        <v>0</v>
      </c>
      <c r="BG133" s="29">
        <v>0</v>
      </c>
      <c r="BH133" s="13">
        <f t="shared" ref="BH133:BH136" si="1210">BK133</f>
        <v>0</v>
      </c>
      <c r="BI133" s="29">
        <v>0</v>
      </c>
      <c r="BJ133" s="29">
        <v>0</v>
      </c>
      <c r="BK133" s="29">
        <v>0</v>
      </c>
      <c r="BL133" s="29">
        <v>0</v>
      </c>
    </row>
    <row r="134" spans="1:64" ht="63" x14ac:dyDescent="0.25">
      <c r="A134" s="10" t="s">
        <v>282</v>
      </c>
      <c r="B134" s="49" t="s">
        <v>286</v>
      </c>
      <c r="C134" s="44" t="s">
        <v>24</v>
      </c>
      <c r="D134" s="11" t="s">
        <v>56</v>
      </c>
      <c r="E134" s="13">
        <f t="shared" si="1195"/>
        <v>128.19999999999999</v>
      </c>
      <c r="F134" s="13">
        <f t="shared" si="1196"/>
        <v>0</v>
      </c>
      <c r="G134" s="13">
        <f t="shared" si="1197"/>
        <v>0</v>
      </c>
      <c r="H134" s="13">
        <f t="shared" si="1198"/>
        <v>128.19999999999999</v>
      </c>
      <c r="I134" s="13">
        <f t="shared" si="1199"/>
        <v>0</v>
      </c>
      <c r="J134" s="13">
        <f t="shared" si="1200"/>
        <v>0</v>
      </c>
      <c r="K134" s="29">
        <v>0</v>
      </c>
      <c r="L134" s="29">
        <v>0</v>
      </c>
      <c r="M134" s="13">
        <v>0</v>
      </c>
      <c r="N134" s="29">
        <v>0</v>
      </c>
      <c r="O134" s="13">
        <f t="shared" si="1201"/>
        <v>0</v>
      </c>
      <c r="P134" s="29">
        <v>0</v>
      </c>
      <c r="Q134" s="29">
        <v>0</v>
      </c>
      <c r="R134" s="36">
        <v>0</v>
      </c>
      <c r="S134" s="29">
        <v>0</v>
      </c>
      <c r="T134" s="13">
        <f t="shared" si="1202"/>
        <v>128.19999999999999</v>
      </c>
      <c r="U134" s="29">
        <v>0</v>
      </c>
      <c r="V134" s="29">
        <v>0</v>
      </c>
      <c r="W134" s="36">
        <v>128.19999999999999</v>
      </c>
      <c r="X134" s="29">
        <v>0</v>
      </c>
      <c r="Y134" s="13">
        <f t="shared" si="1203"/>
        <v>0</v>
      </c>
      <c r="Z134" s="29">
        <v>0</v>
      </c>
      <c r="AA134" s="29">
        <v>0</v>
      </c>
      <c r="AB134" s="29">
        <v>0</v>
      </c>
      <c r="AC134" s="29">
        <v>0</v>
      </c>
      <c r="AD134" s="13">
        <f t="shared" si="1204"/>
        <v>0</v>
      </c>
      <c r="AE134" s="29">
        <v>0</v>
      </c>
      <c r="AF134" s="29">
        <v>0</v>
      </c>
      <c r="AG134" s="29">
        <v>0</v>
      </c>
      <c r="AH134" s="29">
        <v>0</v>
      </c>
      <c r="AI134" s="13">
        <f t="shared" si="1205"/>
        <v>0</v>
      </c>
      <c r="AJ134" s="29">
        <v>0</v>
      </c>
      <c r="AK134" s="29">
        <v>0</v>
      </c>
      <c r="AL134" s="29">
        <v>0</v>
      </c>
      <c r="AM134" s="29">
        <v>0</v>
      </c>
      <c r="AN134" s="13">
        <f t="shared" si="1206"/>
        <v>0</v>
      </c>
      <c r="AO134" s="29">
        <v>0</v>
      </c>
      <c r="AP134" s="29">
        <v>0</v>
      </c>
      <c r="AQ134" s="29">
        <v>0</v>
      </c>
      <c r="AR134" s="29">
        <v>0</v>
      </c>
      <c r="AS134" s="13">
        <f t="shared" si="1207"/>
        <v>0</v>
      </c>
      <c r="AT134" s="29">
        <v>0</v>
      </c>
      <c r="AU134" s="29">
        <v>0</v>
      </c>
      <c r="AV134" s="29">
        <v>0</v>
      </c>
      <c r="AW134" s="29">
        <v>0</v>
      </c>
      <c r="AX134" s="13">
        <f t="shared" si="1208"/>
        <v>0</v>
      </c>
      <c r="AY134" s="29">
        <v>0</v>
      </c>
      <c r="AZ134" s="29">
        <v>0</v>
      </c>
      <c r="BA134" s="29">
        <v>0</v>
      </c>
      <c r="BB134" s="29">
        <v>0</v>
      </c>
      <c r="BC134" s="13">
        <f t="shared" si="1209"/>
        <v>0</v>
      </c>
      <c r="BD134" s="29">
        <v>0</v>
      </c>
      <c r="BE134" s="29">
        <v>0</v>
      </c>
      <c r="BF134" s="29">
        <v>0</v>
      </c>
      <c r="BG134" s="29">
        <v>0</v>
      </c>
      <c r="BH134" s="13">
        <f t="shared" si="1210"/>
        <v>0</v>
      </c>
      <c r="BI134" s="29">
        <v>0</v>
      </c>
      <c r="BJ134" s="29">
        <v>0</v>
      </c>
      <c r="BK134" s="29">
        <v>0</v>
      </c>
      <c r="BL134" s="29">
        <v>0</v>
      </c>
    </row>
    <row r="135" spans="1:64" ht="63" x14ac:dyDescent="0.25">
      <c r="A135" s="10" t="s">
        <v>283</v>
      </c>
      <c r="B135" s="49" t="s">
        <v>287</v>
      </c>
      <c r="C135" s="44" t="s">
        <v>24</v>
      </c>
      <c r="D135" s="11" t="s">
        <v>56</v>
      </c>
      <c r="E135" s="13">
        <f t="shared" si="1195"/>
        <v>1340.6</v>
      </c>
      <c r="F135" s="13">
        <f t="shared" si="1196"/>
        <v>0</v>
      </c>
      <c r="G135" s="13">
        <f t="shared" si="1197"/>
        <v>0</v>
      </c>
      <c r="H135" s="13">
        <f t="shared" si="1198"/>
        <v>1340.6</v>
      </c>
      <c r="I135" s="13">
        <f t="shared" si="1199"/>
        <v>0</v>
      </c>
      <c r="J135" s="13">
        <f t="shared" si="1200"/>
        <v>0</v>
      </c>
      <c r="K135" s="29">
        <v>0</v>
      </c>
      <c r="L135" s="29">
        <v>0</v>
      </c>
      <c r="M135" s="13">
        <v>0</v>
      </c>
      <c r="N135" s="29">
        <v>0</v>
      </c>
      <c r="O135" s="13">
        <f t="shared" si="1201"/>
        <v>0</v>
      </c>
      <c r="P135" s="29">
        <v>0</v>
      </c>
      <c r="Q135" s="29">
        <v>0</v>
      </c>
      <c r="R135" s="36">
        <v>0</v>
      </c>
      <c r="S135" s="29">
        <v>0</v>
      </c>
      <c r="T135" s="13">
        <f t="shared" si="1202"/>
        <v>1340.6</v>
      </c>
      <c r="U135" s="29">
        <v>0</v>
      </c>
      <c r="V135" s="29">
        <v>0</v>
      </c>
      <c r="W135" s="36">
        <v>1340.6</v>
      </c>
      <c r="X135" s="29">
        <v>0</v>
      </c>
      <c r="Y135" s="13">
        <f t="shared" si="1203"/>
        <v>0</v>
      </c>
      <c r="Z135" s="29">
        <v>0</v>
      </c>
      <c r="AA135" s="29">
        <v>0</v>
      </c>
      <c r="AB135" s="29">
        <v>0</v>
      </c>
      <c r="AC135" s="29">
        <v>0</v>
      </c>
      <c r="AD135" s="13">
        <f t="shared" si="1204"/>
        <v>0</v>
      </c>
      <c r="AE135" s="29">
        <v>0</v>
      </c>
      <c r="AF135" s="29">
        <v>0</v>
      </c>
      <c r="AG135" s="29">
        <v>0</v>
      </c>
      <c r="AH135" s="29">
        <v>0</v>
      </c>
      <c r="AI135" s="13">
        <f t="shared" si="1205"/>
        <v>0</v>
      </c>
      <c r="AJ135" s="29">
        <v>0</v>
      </c>
      <c r="AK135" s="29">
        <v>0</v>
      </c>
      <c r="AL135" s="29">
        <v>0</v>
      </c>
      <c r="AM135" s="29">
        <v>0</v>
      </c>
      <c r="AN135" s="13">
        <f t="shared" si="1206"/>
        <v>0</v>
      </c>
      <c r="AO135" s="29">
        <v>0</v>
      </c>
      <c r="AP135" s="29">
        <v>0</v>
      </c>
      <c r="AQ135" s="29">
        <v>0</v>
      </c>
      <c r="AR135" s="29">
        <v>0</v>
      </c>
      <c r="AS135" s="13">
        <f t="shared" si="1207"/>
        <v>0</v>
      </c>
      <c r="AT135" s="29">
        <v>0</v>
      </c>
      <c r="AU135" s="29">
        <v>0</v>
      </c>
      <c r="AV135" s="29">
        <v>0</v>
      </c>
      <c r="AW135" s="29">
        <v>0</v>
      </c>
      <c r="AX135" s="13">
        <f t="shared" si="1208"/>
        <v>0</v>
      </c>
      <c r="AY135" s="29">
        <v>0</v>
      </c>
      <c r="AZ135" s="29">
        <v>0</v>
      </c>
      <c r="BA135" s="29">
        <v>0</v>
      </c>
      <c r="BB135" s="29">
        <v>0</v>
      </c>
      <c r="BC135" s="13">
        <f t="shared" si="1209"/>
        <v>0</v>
      </c>
      <c r="BD135" s="29">
        <v>0</v>
      </c>
      <c r="BE135" s="29">
        <v>0</v>
      </c>
      <c r="BF135" s="29">
        <v>0</v>
      </c>
      <c r="BG135" s="29">
        <v>0</v>
      </c>
      <c r="BH135" s="13">
        <f t="shared" si="1210"/>
        <v>0</v>
      </c>
      <c r="BI135" s="29">
        <v>0</v>
      </c>
      <c r="BJ135" s="29">
        <v>0</v>
      </c>
      <c r="BK135" s="29">
        <v>0</v>
      </c>
      <c r="BL135" s="29">
        <v>0</v>
      </c>
    </row>
    <row r="136" spans="1:64" ht="63" x14ac:dyDescent="0.25">
      <c r="A136" s="10" t="s">
        <v>284</v>
      </c>
      <c r="B136" s="49" t="s">
        <v>288</v>
      </c>
      <c r="C136" s="44" t="s">
        <v>24</v>
      </c>
      <c r="D136" s="11" t="s">
        <v>56</v>
      </c>
      <c r="E136" s="13">
        <f t="shared" si="1195"/>
        <v>1513.1</v>
      </c>
      <c r="F136" s="13">
        <f t="shared" si="1196"/>
        <v>0</v>
      </c>
      <c r="G136" s="13">
        <f t="shared" si="1197"/>
        <v>0</v>
      </c>
      <c r="H136" s="13">
        <f t="shared" si="1198"/>
        <v>1513.1</v>
      </c>
      <c r="I136" s="13">
        <f t="shared" si="1199"/>
        <v>0</v>
      </c>
      <c r="J136" s="13">
        <f t="shared" si="1200"/>
        <v>0</v>
      </c>
      <c r="K136" s="29">
        <v>0</v>
      </c>
      <c r="L136" s="29">
        <v>0</v>
      </c>
      <c r="M136" s="13">
        <v>0</v>
      </c>
      <c r="N136" s="29">
        <v>0</v>
      </c>
      <c r="O136" s="13">
        <f t="shared" si="1201"/>
        <v>0</v>
      </c>
      <c r="P136" s="29">
        <v>0</v>
      </c>
      <c r="Q136" s="29">
        <v>0</v>
      </c>
      <c r="R136" s="36">
        <v>0</v>
      </c>
      <c r="S136" s="29">
        <v>0</v>
      </c>
      <c r="T136" s="13">
        <f t="shared" si="1202"/>
        <v>1513.1</v>
      </c>
      <c r="U136" s="29">
        <v>0</v>
      </c>
      <c r="V136" s="29">
        <v>0</v>
      </c>
      <c r="W136" s="36">
        <v>1513.1</v>
      </c>
      <c r="X136" s="29">
        <v>0</v>
      </c>
      <c r="Y136" s="13">
        <f t="shared" si="1203"/>
        <v>0</v>
      </c>
      <c r="Z136" s="29">
        <v>0</v>
      </c>
      <c r="AA136" s="29">
        <v>0</v>
      </c>
      <c r="AB136" s="29">
        <v>0</v>
      </c>
      <c r="AC136" s="29">
        <v>0</v>
      </c>
      <c r="AD136" s="13">
        <f t="shared" si="1204"/>
        <v>0</v>
      </c>
      <c r="AE136" s="29">
        <v>0</v>
      </c>
      <c r="AF136" s="29">
        <v>0</v>
      </c>
      <c r="AG136" s="29">
        <v>0</v>
      </c>
      <c r="AH136" s="29">
        <v>0</v>
      </c>
      <c r="AI136" s="13">
        <f t="shared" si="1205"/>
        <v>0</v>
      </c>
      <c r="AJ136" s="29">
        <v>0</v>
      </c>
      <c r="AK136" s="29">
        <v>0</v>
      </c>
      <c r="AL136" s="29">
        <v>0</v>
      </c>
      <c r="AM136" s="29">
        <v>0</v>
      </c>
      <c r="AN136" s="13">
        <f t="shared" si="1206"/>
        <v>0</v>
      </c>
      <c r="AO136" s="29">
        <v>0</v>
      </c>
      <c r="AP136" s="29">
        <v>0</v>
      </c>
      <c r="AQ136" s="29">
        <v>0</v>
      </c>
      <c r="AR136" s="29">
        <v>0</v>
      </c>
      <c r="AS136" s="13">
        <f t="shared" si="1207"/>
        <v>0</v>
      </c>
      <c r="AT136" s="29">
        <v>0</v>
      </c>
      <c r="AU136" s="29">
        <v>0</v>
      </c>
      <c r="AV136" s="29">
        <v>0</v>
      </c>
      <c r="AW136" s="29">
        <v>0</v>
      </c>
      <c r="AX136" s="13">
        <f t="shared" si="1208"/>
        <v>0</v>
      </c>
      <c r="AY136" s="29">
        <v>0</v>
      </c>
      <c r="AZ136" s="29">
        <v>0</v>
      </c>
      <c r="BA136" s="29">
        <v>0</v>
      </c>
      <c r="BB136" s="29">
        <v>0</v>
      </c>
      <c r="BC136" s="13">
        <f t="shared" si="1209"/>
        <v>0</v>
      </c>
      <c r="BD136" s="29">
        <v>0</v>
      </c>
      <c r="BE136" s="29">
        <v>0</v>
      </c>
      <c r="BF136" s="29">
        <v>0</v>
      </c>
      <c r="BG136" s="29">
        <v>0</v>
      </c>
      <c r="BH136" s="13">
        <f t="shared" si="1210"/>
        <v>0</v>
      </c>
      <c r="BI136" s="29">
        <v>0</v>
      </c>
      <c r="BJ136" s="29">
        <v>0</v>
      </c>
      <c r="BK136" s="29">
        <v>0</v>
      </c>
      <c r="BL136" s="29">
        <v>0</v>
      </c>
    </row>
    <row r="137" spans="1:64" ht="43.5" customHeight="1" x14ac:dyDescent="0.25">
      <c r="A137" s="10" t="s">
        <v>75</v>
      </c>
      <c r="B137" s="90" t="s">
        <v>77</v>
      </c>
      <c r="C137" s="89"/>
      <c r="D137" s="89"/>
      <c r="E137" s="8">
        <f>SUM(E138)</f>
        <v>57.1</v>
      </c>
      <c r="F137" s="8">
        <f t="shared" ref="F137:BL137" si="1211">SUM(F138)</f>
        <v>0</v>
      </c>
      <c r="G137" s="8">
        <f t="shared" si="1211"/>
        <v>0</v>
      </c>
      <c r="H137" s="8">
        <f t="shared" si="1211"/>
        <v>57.1</v>
      </c>
      <c r="I137" s="8">
        <f t="shared" si="1211"/>
        <v>0</v>
      </c>
      <c r="J137" s="8">
        <f t="shared" si="1211"/>
        <v>33.1</v>
      </c>
      <c r="K137" s="8">
        <f t="shared" si="1211"/>
        <v>0</v>
      </c>
      <c r="L137" s="8">
        <f t="shared" si="1211"/>
        <v>0</v>
      </c>
      <c r="M137" s="8">
        <f t="shared" si="1211"/>
        <v>33.1</v>
      </c>
      <c r="N137" s="8">
        <f t="shared" si="1211"/>
        <v>0</v>
      </c>
      <c r="O137" s="8">
        <f t="shared" si="1211"/>
        <v>0</v>
      </c>
      <c r="P137" s="8">
        <f t="shared" si="1211"/>
        <v>0</v>
      </c>
      <c r="Q137" s="8">
        <f t="shared" si="1211"/>
        <v>0</v>
      </c>
      <c r="R137" s="8">
        <f t="shared" si="1211"/>
        <v>0</v>
      </c>
      <c r="S137" s="8">
        <f t="shared" si="1211"/>
        <v>0</v>
      </c>
      <c r="T137" s="8">
        <f t="shared" si="1211"/>
        <v>24</v>
      </c>
      <c r="U137" s="8">
        <f t="shared" si="1211"/>
        <v>0</v>
      </c>
      <c r="V137" s="8">
        <f t="shared" si="1211"/>
        <v>0</v>
      </c>
      <c r="W137" s="8">
        <f t="shared" si="1211"/>
        <v>24</v>
      </c>
      <c r="X137" s="8">
        <f t="shared" si="1211"/>
        <v>0</v>
      </c>
      <c r="Y137" s="8">
        <f t="shared" si="1211"/>
        <v>0</v>
      </c>
      <c r="Z137" s="8">
        <f t="shared" si="1211"/>
        <v>0</v>
      </c>
      <c r="AA137" s="8">
        <f t="shared" si="1211"/>
        <v>0</v>
      </c>
      <c r="AB137" s="8">
        <f t="shared" si="1211"/>
        <v>0</v>
      </c>
      <c r="AC137" s="8">
        <f t="shared" si="1211"/>
        <v>0</v>
      </c>
      <c r="AD137" s="8">
        <f t="shared" si="1211"/>
        <v>0</v>
      </c>
      <c r="AE137" s="8">
        <f t="shared" si="1211"/>
        <v>0</v>
      </c>
      <c r="AF137" s="8">
        <f t="shared" si="1211"/>
        <v>0</v>
      </c>
      <c r="AG137" s="8">
        <f t="shared" si="1211"/>
        <v>0</v>
      </c>
      <c r="AH137" s="8">
        <f t="shared" si="1211"/>
        <v>0</v>
      </c>
      <c r="AI137" s="8">
        <f t="shared" si="1211"/>
        <v>0</v>
      </c>
      <c r="AJ137" s="8">
        <f t="shared" si="1211"/>
        <v>0</v>
      </c>
      <c r="AK137" s="8">
        <f t="shared" si="1211"/>
        <v>0</v>
      </c>
      <c r="AL137" s="8">
        <f t="shared" si="1211"/>
        <v>0</v>
      </c>
      <c r="AM137" s="8">
        <f t="shared" si="1211"/>
        <v>0</v>
      </c>
      <c r="AN137" s="8">
        <f t="shared" si="1211"/>
        <v>0</v>
      </c>
      <c r="AO137" s="8">
        <f t="shared" si="1211"/>
        <v>0</v>
      </c>
      <c r="AP137" s="8">
        <f t="shared" si="1211"/>
        <v>0</v>
      </c>
      <c r="AQ137" s="8">
        <f t="shared" si="1211"/>
        <v>0</v>
      </c>
      <c r="AR137" s="8">
        <f t="shared" si="1211"/>
        <v>0</v>
      </c>
      <c r="AS137" s="8">
        <f t="shared" si="1211"/>
        <v>0</v>
      </c>
      <c r="AT137" s="8">
        <f t="shared" si="1211"/>
        <v>0</v>
      </c>
      <c r="AU137" s="8">
        <f t="shared" si="1211"/>
        <v>0</v>
      </c>
      <c r="AV137" s="8">
        <f t="shared" si="1211"/>
        <v>0</v>
      </c>
      <c r="AW137" s="8">
        <f t="shared" si="1211"/>
        <v>0</v>
      </c>
      <c r="AX137" s="8">
        <f t="shared" si="1211"/>
        <v>0</v>
      </c>
      <c r="AY137" s="8">
        <f t="shared" si="1211"/>
        <v>0</v>
      </c>
      <c r="AZ137" s="8">
        <f t="shared" si="1211"/>
        <v>0</v>
      </c>
      <c r="BA137" s="8">
        <f t="shared" si="1211"/>
        <v>0</v>
      </c>
      <c r="BB137" s="8">
        <f t="shared" si="1211"/>
        <v>0</v>
      </c>
      <c r="BC137" s="8">
        <f t="shared" si="1211"/>
        <v>0</v>
      </c>
      <c r="BD137" s="8">
        <f t="shared" si="1211"/>
        <v>0</v>
      </c>
      <c r="BE137" s="8">
        <f t="shared" si="1211"/>
        <v>0</v>
      </c>
      <c r="BF137" s="8">
        <f t="shared" si="1211"/>
        <v>0</v>
      </c>
      <c r="BG137" s="8">
        <f t="shared" si="1211"/>
        <v>0</v>
      </c>
      <c r="BH137" s="8">
        <f t="shared" si="1211"/>
        <v>0</v>
      </c>
      <c r="BI137" s="8">
        <f t="shared" si="1211"/>
        <v>0</v>
      </c>
      <c r="BJ137" s="8">
        <f t="shared" si="1211"/>
        <v>0</v>
      </c>
      <c r="BK137" s="8">
        <f t="shared" si="1211"/>
        <v>0</v>
      </c>
      <c r="BL137" s="8">
        <f t="shared" si="1211"/>
        <v>0</v>
      </c>
    </row>
    <row r="138" spans="1:64" ht="94.5" x14ac:dyDescent="0.25">
      <c r="A138" s="10" t="s">
        <v>76</v>
      </c>
      <c r="B138" s="20" t="s">
        <v>78</v>
      </c>
      <c r="C138" s="11" t="s">
        <v>24</v>
      </c>
      <c r="D138" s="11" t="s">
        <v>25</v>
      </c>
      <c r="E138" s="13">
        <f>J138+O138+T138+Y138+AD138+AI138+AN138+AS138+AX138</f>
        <v>57.1</v>
      </c>
      <c r="F138" s="13">
        <f>K138+P138+U138+Z138+AE138+AJ138+AO138+AT138+AY138</f>
        <v>0</v>
      </c>
      <c r="G138" s="13">
        <f t="shared" ref="G138" si="1212">L138+Q138+V138+AA138+AF138+AK138+AP138+AU138+AZ138</f>
        <v>0</v>
      </c>
      <c r="H138" s="13">
        <f t="shared" ref="H138" si="1213">M138+R138+W138+AB138+AG138+AL138+AQ138+AV138+BA138</f>
        <v>57.1</v>
      </c>
      <c r="I138" s="13">
        <f t="shared" ref="I138" si="1214">N138+S138+X138+AC138+AH138+AM138+AR138+AW138+BB138</f>
        <v>0</v>
      </c>
      <c r="J138" s="13">
        <f>M138</f>
        <v>33.1</v>
      </c>
      <c r="K138" s="29">
        <v>0</v>
      </c>
      <c r="L138" s="29">
        <v>0</v>
      </c>
      <c r="M138" s="13">
        <f>25.8+7.3</f>
        <v>33.1</v>
      </c>
      <c r="N138" s="29">
        <v>0</v>
      </c>
      <c r="O138" s="13">
        <f>R138</f>
        <v>0</v>
      </c>
      <c r="P138" s="29">
        <v>0</v>
      </c>
      <c r="Q138" s="29">
        <v>0</v>
      </c>
      <c r="R138" s="29">
        <v>0</v>
      </c>
      <c r="S138" s="29">
        <v>0</v>
      </c>
      <c r="T138" s="13">
        <f t="shared" ref="T138" si="1215">W138</f>
        <v>24</v>
      </c>
      <c r="U138" s="29">
        <v>0</v>
      </c>
      <c r="V138" s="29">
        <v>0</v>
      </c>
      <c r="W138" s="29">
        <v>24</v>
      </c>
      <c r="X138" s="29">
        <v>0</v>
      </c>
      <c r="Y138" s="13">
        <f t="shared" ref="Y138" si="1216">AB138</f>
        <v>0</v>
      </c>
      <c r="Z138" s="29">
        <v>0</v>
      </c>
      <c r="AA138" s="29">
        <v>0</v>
      </c>
      <c r="AB138" s="29">
        <v>0</v>
      </c>
      <c r="AC138" s="29">
        <v>0</v>
      </c>
      <c r="AD138" s="13">
        <f t="shared" ref="AD138" si="1217">AG138</f>
        <v>0</v>
      </c>
      <c r="AE138" s="29">
        <v>0</v>
      </c>
      <c r="AF138" s="29">
        <v>0</v>
      </c>
      <c r="AG138" s="29">
        <v>0</v>
      </c>
      <c r="AH138" s="29">
        <v>0</v>
      </c>
      <c r="AI138" s="13">
        <f t="shared" ref="AI138" si="1218">AL138</f>
        <v>0</v>
      </c>
      <c r="AJ138" s="29">
        <v>0</v>
      </c>
      <c r="AK138" s="29">
        <v>0</v>
      </c>
      <c r="AL138" s="29">
        <v>0</v>
      </c>
      <c r="AM138" s="29">
        <v>0</v>
      </c>
      <c r="AN138" s="13">
        <f t="shared" ref="AN138" si="1219">AQ138</f>
        <v>0</v>
      </c>
      <c r="AO138" s="29">
        <v>0</v>
      </c>
      <c r="AP138" s="29">
        <v>0</v>
      </c>
      <c r="AQ138" s="29">
        <v>0</v>
      </c>
      <c r="AR138" s="29">
        <v>0</v>
      </c>
      <c r="AS138" s="13">
        <f t="shared" ref="AS138" si="1220">AV138</f>
        <v>0</v>
      </c>
      <c r="AT138" s="29">
        <v>0</v>
      </c>
      <c r="AU138" s="29">
        <v>0</v>
      </c>
      <c r="AV138" s="29">
        <v>0</v>
      </c>
      <c r="AW138" s="29">
        <v>0</v>
      </c>
      <c r="AX138" s="13">
        <f t="shared" ref="AX138" si="1221">BA138</f>
        <v>0</v>
      </c>
      <c r="AY138" s="29">
        <v>0</v>
      </c>
      <c r="AZ138" s="29">
        <v>0</v>
      </c>
      <c r="BA138" s="29">
        <v>0</v>
      </c>
      <c r="BB138" s="29">
        <v>0</v>
      </c>
      <c r="BC138" s="13">
        <f t="shared" ref="BC138" si="1222">BF138</f>
        <v>0</v>
      </c>
      <c r="BD138" s="29">
        <v>0</v>
      </c>
      <c r="BE138" s="29">
        <v>0</v>
      </c>
      <c r="BF138" s="29">
        <v>0</v>
      </c>
      <c r="BG138" s="29">
        <v>0</v>
      </c>
      <c r="BH138" s="13">
        <f t="shared" ref="BH138" si="1223">BK138</f>
        <v>0</v>
      </c>
      <c r="BI138" s="29">
        <v>0</v>
      </c>
      <c r="BJ138" s="29">
        <v>0</v>
      </c>
      <c r="BK138" s="29">
        <v>0</v>
      </c>
      <c r="BL138" s="29">
        <v>0</v>
      </c>
    </row>
    <row r="139" spans="1:64" ht="43.5" customHeight="1" x14ac:dyDescent="0.25">
      <c r="A139" s="10" t="s">
        <v>127</v>
      </c>
      <c r="B139" s="89" t="s">
        <v>129</v>
      </c>
      <c r="C139" s="89"/>
      <c r="D139" s="89"/>
      <c r="E139" s="8">
        <f>SUM(E140:E143)</f>
        <v>1536.4</v>
      </c>
      <c r="F139" s="8">
        <f t="shared" ref="F139:BL139" si="1224">SUM(F140:F143)</f>
        <v>0</v>
      </c>
      <c r="G139" s="8">
        <f t="shared" si="1224"/>
        <v>0</v>
      </c>
      <c r="H139" s="8">
        <f t="shared" si="1224"/>
        <v>1536.4</v>
      </c>
      <c r="I139" s="8">
        <f t="shared" si="1224"/>
        <v>0</v>
      </c>
      <c r="J139" s="8">
        <f t="shared" si="1224"/>
        <v>63.7</v>
      </c>
      <c r="K139" s="8">
        <f t="shared" si="1224"/>
        <v>0</v>
      </c>
      <c r="L139" s="8">
        <f t="shared" si="1224"/>
        <v>0</v>
      </c>
      <c r="M139" s="8">
        <f t="shared" si="1224"/>
        <v>63.7</v>
      </c>
      <c r="N139" s="8">
        <f t="shared" si="1224"/>
        <v>0</v>
      </c>
      <c r="O139" s="8">
        <f t="shared" si="1224"/>
        <v>689.9</v>
      </c>
      <c r="P139" s="8">
        <f t="shared" si="1224"/>
        <v>0</v>
      </c>
      <c r="Q139" s="8">
        <f t="shared" si="1224"/>
        <v>0</v>
      </c>
      <c r="R139" s="8">
        <f t="shared" si="1224"/>
        <v>689.9</v>
      </c>
      <c r="S139" s="8">
        <f t="shared" si="1224"/>
        <v>0</v>
      </c>
      <c r="T139" s="8">
        <f t="shared" si="1224"/>
        <v>782.8</v>
      </c>
      <c r="U139" s="8">
        <f t="shared" si="1224"/>
        <v>0</v>
      </c>
      <c r="V139" s="8">
        <f t="shared" si="1224"/>
        <v>0</v>
      </c>
      <c r="W139" s="8">
        <f t="shared" si="1224"/>
        <v>782.8</v>
      </c>
      <c r="X139" s="8">
        <f t="shared" si="1224"/>
        <v>0</v>
      </c>
      <c r="Y139" s="8">
        <f t="shared" si="1224"/>
        <v>0</v>
      </c>
      <c r="Z139" s="8">
        <f t="shared" si="1224"/>
        <v>0</v>
      </c>
      <c r="AA139" s="8">
        <f t="shared" si="1224"/>
        <v>0</v>
      </c>
      <c r="AB139" s="8">
        <f t="shared" si="1224"/>
        <v>0</v>
      </c>
      <c r="AC139" s="8">
        <f t="shared" si="1224"/>
        <v>0</v>
      </c>
      <c r="AD139" s="8">
        <f t="shared" si="1224"/>
        <v>0</v>
      </c>
      <c r="AE139" s="8">
        <f t="shared" si="1224"/>
        <v>0</v>
      </c>
      <c r="AF139" s="8">
        <f t="shared" si="1224"/>
        <v>0</v>
      </c>
      <c r="AG139" s="8">
        <f t="shared" si="1224"/>
        <v>0</v>
      </c>
      <c r="AH139" s="8">
        <f t="shared" si="1224"/>
        <v>0</v>
      </c>
      <c r="AI139" s="8">
        <f t="shared" si="1224"/>
        <v>0</v>
      </c>
      <c r="AJ139" s="8">
        <f t="shared" si="1224"/>
        <v>0</v>
      </c>
      <c r="AK139" s="8">
        <f t="shared" si="1224"/>
        <v>0</v>
      </c>
      <c r="AL139" s="8">
        <f t="shared" si="1224"/>
        <v>0</v>
      </c>
      <c r="AM139" s="8">
        <f t="shared" si="1224"/>
        <v>0</v>
      </c>
      <c r="AN139" s="8">
        <f t="shared" si="1224"/>
        <v>0</v>
      </c>
      <c r="AO139" s="8">
        <f t="shared" si="1224"/>
        <v>0</v>
      </c>
      <c r="AP139" s="8">
        <f t="shared" si="1224"/>
        <v>0</v>
      </c>
      <c r="AQ139" s="8">
        <f t="shared" si="1224"/>
        <v>0</v>
      </c>
      <c r="AR139" s="8">
        <f t="shared" si="1224"/>
        <v>0</v>
      </c>
      <c r="AS139" s="8">
        <f t="shared" si="1224"/>
        <v>0</v>
      </c>
      <c r="AT139" s="8">
        <f t="shared" si="1224"/>
        <v>0</v>
      </c>
      <c r="AU139" s="8">
        <f t="shared" si="1224"/>
        <v>0</v>
      </c>
      <c r="AV139" s="8">
        <f t="shared" si="1224"/>
        <v>0</v>
      </c>
      <c r="AW139" s="8">
        <f t="shared" si="1224"/>
        <v>0</v>
      </c>
      <c r="AX139" s="8">
        <f t="shared" si="1224"/>
        <v>0</v>
      </c>
      <c r="AY139" s="8">
        <f t="shared" si="1224"/>
        <v>0</v>
      </c>
      <c r="AZ139" s="8">
        <f t="shared" si="1224"/>
        <v>0</v>
      </c>
      <c r="BA139" s="8">
        <f t="shared" si="1224"/>
        <v>0</v>
      </c>
      <c r="BB139" s="8">
        <f t="shared" si="1224"/>
        <v>0</v>
      </c>
      <c r="BC139" s="8">
        <f t="shared" si="1224"/>
        <v>0</v>
      </c>
      <c r="BD139" s="8">
        <f t="shared" si="1224"/>
        <v>0</v>
      </c>
      <c r="BE139" s="8">
        <f t="shared" si="1224"/>
        <v>0</v>
      </c>
      <c r="BF139" s="8">
        <f t="shared" si="1224"/>
        <v>0</v>
      </c>
      <c r="BG139" s="8">
        <f t="shared" si="1224"/>
        <v>0</v>
      </c>
      <c r="BH139" s="8">
        <f t="shared" si="1224"/>
        <v>0</v>
      </c>
      <c r="BI139" s="8">
        <f t="shared" si="1224"/>
        <v>0</v>
      </c>
      <c r="BJ139" s="8">
        <f t="shared" si="1224"/>
        <v>0</v>
      </c>
      <c r="BK139" s="8">
        <f t="shared" si="1224"/>
        <v>0</v>
      </c>
      <c r="BL139" s="8">
        <f t="shared" si="1224"/>
        <v>0</v>
      </c>
    </row>
    <row r="140" spans="1:64" ht="94.5" x14ac:dyDescent="0.25">
      <c r="A140" s="10" t="s">
        <v>128</v>
      </c>
      <c r="B140" s="20" t="s">
        <v>138</v>
      </c>
      <c r="C140" s="11" t="s">
        <v>24</v>
      </c>
      <c r="D140" s="11" t="s">
        <v>56</v>
      </c>
      <c r="E140" s="13">
        <f t="shared" ref="E140:F141" si="1225">J140+O140+T140+Y140+AD140+AI140+AN140+AS140+AX140</f>
        <v>63.7</v>
      </c>
      <c r="F140" s="13">
        <f t="shared" si="1225"/>
        <v>0</v>
      </c>
      <c r="G140" s="13">
        <f t="shared" ref="G140" si="1226">L140+Q140+V140+AA140+AF140+AK140+AP140+AU140+AZ140</f>
        <v>0</v>
      </c>
      <c r="H140" s="13">
        <f t="shared" ref="H140" si="1227">M140+R140+W140+AB140+AG140+AL140+AQ140+AV140+BA140</f>
        <v>63.7</v>
      </c>
      <c r="I140" s="13">
        <f t="shared" ref="I140" si="1228">N140+S140+X140+AC140+AH140+AM140+AR140+AW140+BB140</f>
        <v>0</v>
      </c>
      <c r="J140" s="13">
        <f>M140</f>
        <v>63.7</v>
      </c>
      <c r="K140" s="29">
        <v>0</v>
      </c>
      <c r="L140" s="29">
        <v>0</v>
      </c>
      <c r="M140" s="13">
        <v>63.7</v>
      </c>
      <c r="N140" s="29">
        <v>0</v>
      </c>
      <c r="O140" s="13">
        <f>R140</f>
        <v>0</v>
      </c>
      <c r="P140" s="29">
        <v>0</v>
      </c>
      <c r="Q140" s="29">
        <v>0</v>
      </c>
      <c r="R140" s="29">
        <v>0</v>
      </c>
      <c r="S140" s="29">
        <v>0</v>
      </c>
      <c r="T140" s="13">
        <f t="shared" ref="T140" si="1229">W140</f>
        <v>0</v>
      </c>
      <c r="U140" s="29">
        <v>0</v>
      </c>
      <c r="V140" s="29">
        <v>0</v>
      </c>
      <c r="W140" s="29">
        <v>0</v>
      </c>
      <c r="X140" s="29">
        <v>0</v>
      </c>
      <c r="Y140" s="13">
        <f t="shared" ref="Y140" si="1230">AB140</f>
        <v>0</v>
      </c>
      <c r="Z140" s="29">
        <v>0</v>
      </c>
      <c r="AA140" s="29">
        <v>0</v>
      </c>
      <c r="AB140" s="29">
        <v>0</v>
      </c>
      <c r="AC140" s="29">
        <v>0</v>
      </c>
      <c r="AD140" s="13">
        <f t="shared" ref="AD140" si="1231">AG140</f>
        <v>0</v>
      </c>
      <c r="AE140" s="29">
        <v>0</v>
      </c>
      <c r="AF140" s="29">
        <v>0</v>
      </c>
      <c r="AG140" s="29">
        <v>0</v>
      </c>
      <c r="AH140" s="29">
        <v>0</v>
      </c>
      <c r="AI140" s="13">
        <f t="shared" ref="AI140" si="1232">AL140</f>
        <v>0</v>
      </c>
      <c r="AJ140" s="29">
        <v>0</v>
      </c>
      <c r="AK140" s="29">
        <v>0</v>
      </c>
      <c r="AL140" s="29">
        <v>0</v>
      </c>
      <c r="AM140" s="29">
        <v>0</v>
      </c>
      <c r="AN140" s="13">
        <f t="shared" ref="AN140" si="1233">AQ140</f>
        <v>0</v>
      </c>
      <c r="AO140" s="29">
        <v>0</v>
      </c>
      <c r="AP140" s="29">
        <v>0</v>
      </c>
      <c r="AQ140" s="29">
        <v>0</v>
      </c>
      <c r="AR140" s="29">
        <v>0</v>
      </c>
      <c r="AS140" s="13">
        <f t="shared" ref="AS140" si="1234">AV140</f>
        <v>0</v>
      </c>
      <c r="AT140" s="29">
        <v>0</v>
      </c>
      <c r="AU140" s="29">
        <v>0</v>
      </c>
      <c r="AV140" s="29">
        <v>0</v>
      </c>
      <c r="AW140" s="29">
        <v>0</v>
      </c>
      <c r="AX140" s="13">
        <f t="shared" ref="AX140" si="1235">BA140</f>
        <v>0</v>
      </c>
      <c r="AY140" s="29">
        <v>0</v>
      </c>
      <c r="AZ140" s="29">
        <v>0</v>
      </c>
      <c r="BA140" s="29">
        <v>0</v>
      </c>
      <c r="BB140" s="29">
        <v>0</v>
      </c>
      <c r="BC140" s="13">
        <f t="shared" ref="BC140" si="1236">BF140</f>
        <v>0</v>
      </c>
      <c r="BD140" s="29">
        <v>0</v>
      </c>
      <c r="BE140" s="29">
        <v>0</v>
      </c>
      <c r="BF140" s="29">
        <v>0</v>
      </c>
      <c r="BG140" s="29">
        <v>0</v>
      </c>
      <c r="BH140" s="13">
        <f t="shared" ref="BH140" si="1237">BK140</f>
        <v>0</v>
      </c>
      <c r="BI140" s="29">
        <v>0</v>
      </c>
      <c r="BJ140" s="29">
        <v>0</v>
      </c>
      <c r="BK140" s="29">
        <v>0</v>
      </c>
      <c r="BL140" s="29">
        <v>0</v>
      </c>
    </row>
    <row r="141" spans="1:64" ht="78.75" x14ac:dyDescent="0.25">
      <c r="A141" s="10" t="s">
        <v>140</v>
      </c>
      <c r="B141" s="20" t="s">
        <v>226</v>
      </c>
      <c r="C141" s="11" t="s">
        <v>24</v>
      </c>
      <c r="D141" s="11" t="s">
        <v>56</v>
      </c>
      <c r="E141" s="13">
        <f t="shared" si="1225"/>
        <v>689.9</v>
      </c>
      <c r="F141" s="13">
        <f t="shared" si="1225"/>
        <v>0</v>
      </c>
      <c r="G141" s="13">
        <f t="shared" ref="G141" si="1238">L141+Q141+V141+AA141+AF141+AK141+AP141+AU141+AZ141</f>
        <v>0</v>
      </c>
      <c r="H141" s="13">
        <f t="shared" ref="H141" si="1239">M141+R141+W141+AB141+AG141+AL141+AQ141+AV141+BA141</f>
        <v>689.9</v>
      </c>
      <c r="I141" s="13">
        <f t="shared" ref="I141" si="1240">N141+S141+X141+AC141+AH141+AM141+AR141+AW141+BB141</f>
        <v>0</v>
      </c>
      <c r="J141" s="13">
        <f>M141</f>
        <v>0</v>
      </c>
      <c r="K141" s="29">
        <v>0</v>
      </c>
      <c r="L141" s="29">
        <v>0</v>
      </c>
      <c r="M141" s="13">
        <v>0</v>
      </c>
      <c r="N141" s="29">
        <v>0</v>
      </c>
      <c r="O141" s="13">
        <f>R141</f>
        <v>689.9</v>
      </c>
      <c r="P141" s="29">
        <v>0</v>
      </c>
      <c r="Q141" s="29">
        <v>0</v>
      </c>
      <c r="R141" s="36">
        <v>689.9</v>
      </c>
      <c r="S141" s="29">
        <v>0</v>
      </c>
      <c r="T141" s="13">
        <f t="shared" ref="T141" si="1241">W141</f>
        <v>0</v>
      </c>
      <c r="U141" s="29">
        <v>0</v>
      </c>
      <c r="V141" s="29">
        <v>0</v>
      </c>
      <c r="W141" s="29">
        <v>0</v>
      </c>
      <c r="X141" s="29">
        <v>0</v>
      </c>
      <c r="Y141" s="13">
        <f t="shared" ref="Y141" si="1242">AB141</f>
        <v>0</v>
      </c>
      <c r="Z141" s="29">
        <v>0</v>
      </c>
      <c r="AA141" s="29">
        <v>0</v>
      </c>
      <c r="AB141" s="29">
        <v>0</v>
      </c>
      <c r="AC141" s="29">
        <v>0</v>
      </c>
      <c r="AD141" s="13">
        <f t="shared" ref="AD141" si="1243">AG141</f>
        <v>0</v>
      </c>
      <c r="AE141" s="29">
        <v>0</v>
      </c>
      <c r="AF141" s="29">
        <v>0</v>
      </c>
      <c r="AG141" s="29">
        <v>0</v>
      </c>
      <c r="AH141" s="29">
        <v>0</v>
      </c>
      <c r="AI141" s="13">
        <f t="shared" ref="AI141" si="1244">AL141</f>
        <v>0</v>
      </c>
      <c r="AJ141" s="29">
        <v>0</v>
      </c>
      <c r="AK141" s="29">
        <v>0</v>
      </c>
      <c r="AL141" s="29">
        <v>0</v>
      </c>
      <c r="AM141" s="29">
        <v>0</v>
      </c>
      <c r="AN141" s="13">
        <f t="shared" ref="AN141" si="1245">AQ141</f>
        <v>0</v>
      </c>
      <c r="AO141" s="29">
        <v>0</v>
      </c>
      <c r="AP141" s="29">
        <v>0</v>
      </c>
      <c r="AQ141" s="29">
        <v>0</v>
      </c>
      <c r="AR141" s="29">
        <v>0</v>
      </c>
      <c r="AS141" s="13">
        <f t="shared" ref="AS141" si="1246">AV141</f>
        <v>0</v>
      </c>
      <c r="AT141" s="29">
        <v>0</v>
      </c>
      <c r="AU141" s="29">
        <v>0</v>
      </c>
      <c r="AV141" s="29">
        <v>0</v>
      </c>
      <c r="AW141" s="29">
        <v>0</v>
      </c>
      <c r="AX141" s="13">
        <f t="shared" ref="AX141" si="1247">BA141</f>
        <v>0</v>
      </c>
      <c r="AY141" s="29">
        <v>0</v>
      </c>
      <c r="AZ141" s="29">
        <v>0</v>
      </c>
      <c r="BA141" s="29">
        <v>0</v>
      </c>
      <c r="BB141" s="29">
        <v>0</v>
      </c>
      <c r="BC141" s="13">
        <f t="shared" ref="BC141" si="1248">BF141</f>
        <v>0</v>
      </c>
      <c r="BD141" s="29">
        <v>0</v>
      </c>
      <c r="BE141" s="29">
        <v>0</v>
      </c>
      <c r="BF141" s="29">
        <v>0</v>
      </c>
      <c r="BG141" s="29">
        <v>0</v>
      </c>
      <c r="BH141" s="13">
        <f t="shared" ref="BH141" si="1249">BK141</f>
        <v>0</v>
      </c>
      <c r="BI141" s="29">
        <v>0</v>
      </c>
      <c r="BJ141" s="29">
        <v>0</v>
      </c>
      <c r="BK141" s="29">
        <v>0</v>
      </c>
      <c r="BL141" s="29">
        <v>0</v>
      </c>
    </row>
    <row r="142" spans="1:64" ht="78.75" x14ac:dyDescent="0.25">
      <c r="A142" s="10" t="s">
        <v>320</v>
      </c>
      <c r="B142" s="20" t="s">
        <v>318</v>
      </c>
      <c r="C142" s="11" t="s">
        <v>24</v>
      </c>
      <c r="D142" s="11" t="s">
        <v>56</v>
      </c>
      <c r="E142" s="13">
        <f t="shared" ref="E142:E143" si="1250">J142+O142+T142+Y142+AD142+AI142+AN142+AS142+AX142</f>
        <v>391.4</v>
      </c>
      <c r="F142" s="13">
        <f t="shared" ref="F142:F143" si="1251">K142+P142+U142+Z142+AE142+AJ142+AO142+AT142+AY142</f>
        <v>0</v>
      </c>
      <c r="G142" s="13">
        <f t="shared" ref="G142:G143" si="1252">L142+Q142+V142+AA142+AF142+AK142+AP142+AU142+AZ142</f>
        <v>0</v>
      </c>
      <c r="H142" s="13">
        <f t="shared" ref="H142:H143" si="1253">M142+R142+W142+AB142+AG142+AL142+AQ142+AV142+BA142</f>
        <v>391.4</v>
      </c>
      <c r="I142" s="13">
        <f t="shared" ref="I142:I143" si="1254">N142+S142+X142+AC142+AH142+AM142+AR142+AW142+BB142</f>
        <v>0</v>
      </c>
      <c r="J142" s="13">
        <f>M142</f>
        <v>0</v>
      </c>
      <c r="K142" s="29">
        <v>0</v>
      </c>
      <c r="L142" s="29">
        <v>0</v>
      </c>
      <c r="M142" s="13">
        <v>0</v>
      </c>
      <c r="N142" s="29">
        <v>0</v>
      </c>
      <c r="O142" s="13">
        <f>R142</f>
        <v>0</v>
      </c>
      <c r="P142" s="29">
        <v>0</v>
      </c>
      <c r="Q142" s="29">
        <v>0</v>
      </c>
      <c r="R142" s="36">
        <v>0</v>
      </c>
      <c r="S142" s="29">
        <v>0</v>
      </c>
      <c r="T142" s="13">
        <f t="shared" ref="T142:T143" si="1255">W142</f>
        <v>391.4</v>
      </c>
      <c r="U142" s="29">
        <v>0</v>
      </c>
      <c r="V142" s="29">
        <v>0</v>
      </c>
      <c r="W142" s="36">
        <v>391.4</v>
      </c>
      <c r="X142" s="29">
        <v>0</v>
      </c>
      <c r="Y142" s="13">
        <f t="shared" ref="Y142:Y143" si="1256">AB142</f>
        <v>0</v>
      </c>
      <c r="Z142" s="29">
        <v>0</v>
      </c>
      <c r="AA142" s="29">
        <v>0</v>
      </c>
      <c r="AB142" s="29">
        <v>0</v>
      </c>
      <c r="AC142" s="29">
        <v>0</v>
      </c>
      <c r="AD142" s="13">
        <f t="shared" ref="AD142:AD143" si="1257">AG142</f>
        <v>0</v>
      </c>
      <c r="AE142" s="29">
        <v>0</v>
      </c>
      <c r="AF142" s="29">
        <v>0</v>
      </c>
      <c r="AG142" s="29">
        <v>0</v>
      </c>
      <c r="AH142" s="29">
        <v>0</v>
      </c>
      <c r="AI142" s="13">
        <f t="shared" ref="AI142:AI143" si="1258">AL142</f>
        <v>0</v>
      </c>
      <c r="AJ142" s="29">
        <v>0</v>
      </c>
      <c r="AK142" s="29">
        <v>0</v>
      </c>
      <c r="AL142" s="29">
        <v>0</v>
      </c>
      <c r="AM142" s="29">
        <v>0</v>
      </c>
      <c r="AN142" s="13">
        <f t="shared" ref="AN142:AN143" si="1259">AQ142</f>
        <v>0</v>
      </c>
      <c r="AO142" s="29">
        <v>0</v>
      </c>
      <c r="AP142" s="29">
        <v>0</v>
      </c>
      <c r="AQ142" s="29">
        <v>0</v>
      </c>
      <c r="AR142" s="29">
        <v>0</v>
      </c>
      <c r="AS142" s="13">
        <f t="shared" ref="AS142:AS143" si="1260">AV142</f>
        <v>0</v>
      </c>
      <c r="AT142" s="29">
        <v>0</v>
      </c>
      <c r="AU142" s="29">
        <v>0</v>
      </c>
      <c r="AV142" s="29">
        <v>0</v>
      </c>
      <c r="AW142" s="29">
        <v>0</v>
      </c>
      <c r="AX142" s="13">
        <f t="shared" ref="AX142:AX143" si="1261">BA142</f>
        <v>0</v>
      </c>
      <c r="AY142" s="29">
        <v>0</v>
      </c>
      <c r="AZ142" s="29">
        <v>0</v>
      </c>
      <c r="BA142" s="29">
        <v>0</v>
      </c>
      <c r="BB142" s="29">
        <v>0</v>
      </c>
      <c r="BC142" s="13">
        <f t="shared" ref="BC142:BC143" si="1262">BF142</f>
        <v>0</v>
      </c>
      <c r="BD142" s="29">
        <v>0</v>
      </c>
      <c r="BE142" s="29">
        <v>0</v>
      </c>
      <c r="BF142" s="29">
        <v>0</v>
      </c>
      <c r="BG142" s="29">
        <v>0</v>
      </c>
      <c r="BH142" s="13">
        <f t="shared" ref="BH142:BH143" si="1263">BK142</f>
        <v>0</v>
      </c>
      <c r="BI142" s="29">
        <v>0</v>
      </c>
      <c r="BJ142" s="29">
        <v>0</v>
      </c>
      <c r="BK142" s="29">
        <v>0</v>
      </c>
      <c r="BL142" s="29">
        <v>0</v>
      </c>
    </row>
    <row r="143" spans="1:64" ht="78.75" x14ac:dyDescent="0.25">
      <c r="A143" s="10" t="s">
        <v>321</v>
      </c>
      <c r="B143" s="20" t="s">
        <v>319</v>
      </c>
      <c r="C143" s="11" t="s">
        <v>24</v>
      </c>
      <c r="D143" s="11" t="s">
        <v>56</v>
      </c>
      <c r="E143" s="13">
        <f t="shared" si="1250"/>
        <v>391.4</v>
      </c>
      <c r="F143" s="13">
        <f t="shared" si="1251"/>
        <v>0</v>
      </c>
      <c r="G143" s="13">
        <f t="shared" si="1252"/>
        <v>0</v>
      </c>
      <c r="H143" s="13">
        <f t="shared" si="1253"/>
        <v>391.4</v>
      </c>
      <c r="I143" s="13">
        <f t="shared" si="1254"/>
        <v>0</v>
      </c>
      <c r="J143" s="13">
        <f>M143</f>
        <v>0</v>
      </c>
      <c r="K143" s="29">
        <v>0</v>
      </c>
      <c r="L143" s="29">
        <v>0</v>
      </c>
      <c r="M143" s="13">
        <v>0</v>
      </c>
      <c r="N143" s="29">
        <v>0</v>
      </c>
      <c r="O143" s="13">
        <f>R143</f>
        <v>0</v>
      </c>
      <c r="P143" s="29">
        <v>0</v>
      </c>
      <c r="Q143" s="29">
        <v>0</v>
      </c>
      <c r="R143" s="36">
        <v>0</v>
      </c>
      <c r="S143" s="29">
        <v>0</v>
      </c>
      <c r="T143" s="13">
        <f t="shared" si="1255"/>
        <v>391.4</v>
      </c>
      <c r="U143" s="29">
        <v>0</v>
      </c>
      <c r="V143" s="29">
        <v>0</v>
      </c>
      <c r="W143" s="36">
        <v>391.4</v>
      </c>
      <c r="X143" s="29">
        <v>0</v>
      </c>
      <c r="Y143" s="13">
        <f t="shared" si="1256"/>
        <v>0</v>
      </c>
      <c r="Z143" s="29">
        <v>0</v>
      </c>
      <c r="AA143" s="29">
        <v>0</v>
      </c>
      <c r="AB143" s="29">
        <v>0</v>
      </c>
      <c r="AC143" s="29">
        <v>0</v>
      </c>
      <c r="AD143" s="13">
        <f t="shared" si="1257"/>
        <v>0</v>
      </c>
      <c r="AE143" s="29">
        <v>0</v>
      </c>
      <c r="AF143" s="29">
        <v>0</v>
      </c>
      <c r="AG143" s="29">
        <v>0</v>
      </c>
      <c r="AH143" s="29">
        <v>0</v>
      </c>
      <c r="AI143" s="13">
        <f t="shared" si="1258"/>
        <v>0</v>
      </c>
      <c r="AJ143" s="29">
        <v>0</v>
      </c>
      <c r="AK143" s="29">
        <v>0</v>
      </c>
      <c r="AL143" s="29">
        <v>0</v>
      </c>
      <c r="AM143" s="29">
        <v>0</v>
      </c>
      <c r="AN143" s="13">
        <f t="shared" si="1259"/>
        <v>0</v>
      </c>
      <c r="AO143" s="29">
        <v>0</v>
      </c>
      <c r="AP143" s="29">
        <v>0</v>
      </c>
      <c r="AQ143" s="29">
        <v>0</v>
      </c>
      <c r="AR143" s="29">
        <v>0</v>
      </c>
      <c r="AS143" s="13">
        <f t="shared" si="1260"/>
        <v>0</v>
      </c>
      <c r="AT143" s="29">
        <v>0</v>
      </c>
      <c r="AU143" s="29">
        <v>0</v>
      </c>
      <c r="AV143" s="29">
        <v>0</v>
      </c>
      <c r="AW143" s="29">
        <v>0</v>
      </c>
      <c r="AX143" s="13">
        <f t="shared" si="1261"/>
        <v>0</v>
      </c>
      <c r="AY143" s="29">
        <v>0</v>
      </c>
      <c r="AZ143" s="29">
        <v>0</v>
      </c>
      <c r="BA143" s="29">
        <v>0</v>
      </c>
      <c r="BB143" s="29">
        <v>0</v>
      </c>
      <c r="BC143" s="13">
        <f t="shared" si="1262"/>
        <v>0</v>
      </c>
      <c r="BD143" s="29">
        <v>0</v>
      </c>
      <c r="BE143" s="29">
        <v>0</v>
      </c>
      <c r="BF143" s="29">
        <v>0</v>
      </c>
      <c r="BG143" s="29">
        <v>0</v>
      </c>
      <c r="BH143" s="13">
        <f t="shared" si="1263"/>
        <v>0</v>
      </c>
      <c r="BI143" s="29">
        <v>0</v>
      </c>
      <c r="BJ143" s="29">
        <v>0</v>
      </c>
      <c r="BK143" s="29">
        <v>0</v>
      </c>
      <c r="BL143" s="29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2">
    <mergeCell ref="B139:D139"/>
    <mergeCell ref="B137:D137"/>
    <mergeCell ref="B35:D35"/>
    <mergeCell ref="B110:D110"/>
    <mergeCell ref="B125:D125"/>
    <mergeCell ref="B120:D120"/>
    <mergeCell ref="BC6:BG6"/>
    <mergeCell ref="BJ1:BL3"/>
    <mergeCell ref="B11:D11"/>
    <mergeCell ref="B34:D34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E7:E8"/>
    <mergeCell ref="F7:I7"/>
    <mergeCell ref="J7:J8"/>
    <mergeCell ref="K7:N7"/>
    <mergeCell ref="O7:O8"/>
    <mergeCell ref="P7:S7"/>
    <mergeCell ref="T7:T8"/>
    <mergeCell ref="U7:X7"/>
    <mergeCell ref="Y6:AC6"/>
    <mergeCell ref="AD6:AH6"/>
    <mergeCell ref="AI6:AM6"/>
    <mergeCell ref="AN6:AR6"/>
    <mergeCell ref="AS6:AW6"/>
    <mergeCell ref="AX6:BB6"/>
    <mergeCell ref="AD7:AD8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</mergeCells>
  <printOptions horizontalCentered="1"/>
  <pageMargins left="0" right="0" top="0.19685039370078741" bottom="0.19685039370078741" header="0.31496062992125984" footer="0.31496062992125984"/>
  <pageSetup paperSize="9" scale="36" fitToWidth="2" fitToHeight="7" orientation="landscape" r:id="rId1"/>
  <headerFooter>
    <oddFooter>Страница  &amp;P из &amp;N</oddFooter>
  </headerFooter>
  <rowBreaks count="2" manualBreakCount="2">
    <brk id="65" max="63" man="1"/>
    <brk id="136" max="63" man="1"/>
  </rowBreaks>
  <colBreaks count="2" manualBreakCount="2">
    <brk id="19" max="132" man="1"/>
    <brk id="39" max="1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2022-07-07T10:30:56Z</cp:lastPrinted>
  <dcterms:created xsi:type="dcterms:W3CDTF">2019-10-14T07:16:42Z</dcterms:created>
  <dcterms:modified xsi:type="dcterms:W3CDTF">2022-07-07T10:30:57Z</dcterms:modified>
</cp:coreProperties>
</file>