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2 год\Отчеты на 01.01.2023\"/>
    </mc:Choice>
  </mc:AlternateContent>
  <bookViews>
    <workbookView xWindow="720" yWindow="4305" windowWidth="19440" windowHeight="8400" tabRatio="850" activeTab="1"/>
  </bookViews>
  <sheets>
    <sheet name="Подпрограмма 2" sheetId="4" r:id="rId1"/>
    <sheet name="Подпрограмма 2 (2)" sheetId="22" r:id="rId2"/>
  </sheets>
  <externalReferences>
    <externalReference r:id="rId3"/>
  </externalReference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'Подпрограмма 2 (2)'!#REF!</definedName>
    <definedName name="Z_359C8E5E_9871_416C_8416_05D2A4FF5688_.wvu.PrintArea" localSheetId="1" hidden="1">'Подпрограмма 2 (2)'!$A$1:$L$23</definedName>
    <definedName name="Z_676C7EBD_E16D_4DD0_B42E_F8075547C9A3_.wvu.PrintArea" localSheetId="1" hidden="1">'Подпрограмма 2 (2)'!$A$1:$L$23</definedName>
    <definedName name="Z_79A8BF50_58E9_46AC_AFD7_D75F740A8CFE_.wvu.PrintArea" localSheetId="1" hidden="1">'Подпрограмма 2 (2)'!$A$1:$L$23</definedName>
    <definedName name="Z_F75B3EC3_CC43_4B33_913D_5D7444E65C48_.wvu.PrintArea" localSheetId="1" hidden="1">'Подпрограмма 2 (2)'!$A$1:$L$23</definedName>
    <definedName name="_xlnm.Print_Titles" localSheetId="0">'Подпрограмма 2'!$3:$5</definedName>
    <definedName name="_xlnm.Print_Titles" localSheetId="1">'Подпрограмма 2 (2)'!$3:$6</definedName>
    <definedName name="_xlnm.Print_Area" localSheetId="0">'Подпрограмма 2'!$A$1:$R$22</definedName>
    <definedName name="_xlnm.Print_Area" localSheetId="1">'Подпрограмма 2 (2)'!$A$1:$K$23</definedName>
  </definedNames>
  <calcPr calcId="162913"/>
</workbook>
</file>

<file path=xl/calcChain.xml><?xml version="1.0" encoding="utf-8"?>
<calcChain xmlns="http://schemas.openxmlformats.org/spreadsheetml/2006/main">
  <c r="K22" i="22" l="1"/>
  <c r="K18" i="22"/>
  <c r="K19" i="22"/>
  <c r="K20" i="22"/>
  <c r="K21" i="22"/>
  <c r="K17" i="22"/>
  <c r="R14" i="4"/>
  <c r="Q14" i="4"/>
  <c r="P14" i="4"/>
  <c r="K16" i="22"/>
  <c r="B12" i="22" l="1"/>
  <c r="K10" i="22" l="1"/>
  <c r="I10" i="22" s="1"/>
  <c r="I16" i="22"/>
  <c r="I17" i="22"/>
  <c r="I18" i="22"/>
  <c r="I19" i="22"/>
  <c r="I20" i="22"/>
  <c r="I21" i="22"/>
  <c r="I22" i="22"/>
  <c r="K8" i="22"/>
  <c r="I8" i="22" s="1"/>
  <c r="M15" i="4"/>
  <c r="M16" i="4"/>
  <c r="M17" i="4"/>
  <c r="M18" i="4"/>
  <c r="M19" i="4"/>
  <c r="M20" i="4"/>
  <c r="M21" i="4"/>
  <c r="I11" i="4" l="1"/>
  <c r="I12" i="4"/>
  <c r="K12" i="22" s="1"/>
  <c r="I12" i="22" s="1"/>
  <c r="I13" i="4"/>
  <c r="K13" i="22" s="1"/>
  <c r="I13" i="22" s="1"/>
  <c r="I14" i="4"/>
  <c r="K15" i="22" s="1"/>
  <c r="I15" i="22" s="1"/>
  <c r="I15" i="4"/>
  <c r="I16" i="4"/>
  <c r="I17" i="4"/>
  <c r="I18" i="4"/>
  <c r="I19" i="4"/>
  <c r="I20" i="4"/>
  <c r="I21" i="4"/>
  <c r="I10" i="4"/>
  <c r="K9" i="22" s="1"/>
  <c r="I9" i="22" s="1"/>
  <c r="L4" i="4" l="1"/>
  <c r="J9" i="4"/>
  <c r="K9" i="4"/>
  <c r="L9" i="4"/>
  <c r="N9" i="4"/>
  <c r="O9" i="4"/>
  <c r="R9" i="4" s="1"/>
  <c r="P9" i="4"/>
  <c r="R21" i="4"/>
  <c r="Q21" i="4"/>
  <c r="R20" i="4"/>
  <c r="Q20" i="4"/>
  <c r="R19" i="4"/>
  <c r="Q19" i="4"/>
  <c r="R18" i="4"/>
  <c r="Q18" i="4"/>
  <c r="R17" i="4"/>
  <c r="Q17" i="4"/>
  <c r="R16" i="4"/>
  <c r="Q16" i="4"/>
  <c r="R15" i="4"/>
  <c r="Q15" i="4"/>
  <c r="R8" i="4"/>
  <c r="Q8" i="4"/>
  <c r="E9" i="4"/>
  <c r="E15" i="4"/>
  <c r="E16" i="4"/>
  <c r="E17" i="4"/>
  <c r="E18" i="4"/>
  <c r="E19" i="4"/>
  <c r="E20" i="4"/>
  <c r="E21" i="4"/>
  <c r="Q9" i="4" l="1"/>
  <c r="M14" i="4"/>
  <c r="F9" i="4"/>
  <c r="G9" i="4"/>
  <c r="H9" i="4"/>
  <c r="E14" i="4"/>
  <c r="M13" i="4"/>
  <c r="R13" i="4" s="1"/>
  <c r="Q13" i="4"/>
  <c r="E13" i="4"/>
  <c r="F6" i="4" l="1"/>
  <c r="G6" i="4"/>
  <c r="H6" i="4"/>
  <c r="J6" i="4"/>
  <c r="K6" i="4"/>
  <c r="L6" i="4"/>
  <c r="M8" i="4"/>
  <c r="I8" i="4"/>
  <c r="E8" i="4"/>
  <c r="J23" i="22" l="1"/>
  <c r="P7" i="4" l="1"/>
  <c r="N7" i="4"/>
  <c r="N6" i="4" s="1"/>
  <c r="O7" i="4"/>
  <c r="O6" i="4" s="1"/>
  <c r="M12" i="4"/>
  <c r="R12" i="4" s="1"/>
  <c r="M11" i="4"/>
  <c r="R11" i="4" s="1"/>
  <c r="Q11" i="4"/>
  <c r="M10" i="4"/>
  <c r="Q10" i="4"/>
  <c r="I7" i="4"/>
  <c r="R10" i="4" l="1"/>
  <c r="M9" i="4"/>
  <c r="K7" i="22"/>
  <c r="I7" i="22" s="1"/>
  <c r="I23" i="22" s="1"/>
  <c r="Q7" i="4"/>
  <c r="I9" i="4"/>
  <c r="Q12" i="4"/>
  <c r="I6" i="4"/>
  <c r="Q6" i="4" s="1"/>
  <c r="M7" i="4"/>
  <c r="R7" i="4" s="1"/>
  <c r="P6" i="4"/>
  <c r="K23" i="22" l="1"/>
  <c r="M6" i="4"/>
  <c r="R6" i="4" s="1"/>
  <c r="H22" i="4"/>
  <c r="I22" i="4"/>
  <c r="J22" i="4"/>
  <c r="K22" i="4"/>
  <c r="Q22" i="4" s="1"/>
  <c r="L22" i="4"/>
  <c r="N22" i="4"/>
  <c r="O22" i="4"/>
  <c r="R22" i="4" s="1"/>
  <c r="P22" i="4"/>
  <c r="E10" i="4"/>
  <c r="E11" i="4"/>
  <c r="E12" i="4"/>
  <c r="H4" i="4"/>
  <c r="P4" i="4" s="1"/>
  <c r="E7" i="4"/>
  <c r="O4" i="4"/>
  <c r="E6" i="4" l="1"/>
  <c r="M22" i="4"/>
  <c r="G22" i="4"/>
  <c r="F22" i="4"/>
  <c r="E22" i="4" l="1"/>
  <c r="D6" i="22" l="1"/>
  <c r="E6" i="22" s="1"/>
  <c r="F6" i="22" s="1"/>
  <c r="G6" i="22" s="1"/>
  <c r="H6" i="22" s="1"/>
  <c r="I6" i="22" s="1"/>
</calcChain>
</file>

<file path=xl/sharedStrings.xml><?xml version="1.0" encoding="utf-8"?>
<sst xmlns="http://schemas.openxmlformats.org/spreadsheetml/2006/main" count="148" uniqueCount="84">
  <si>
    <t>Всего</t>
  </si>
  <si>
    <t>МКУ ЗР "Северное"</t>
  </si>
  <si>
    <t>ГРБС</t>
  </si>
  <si>
    <t>Кассовое исполнение</t>
  </si>
  <si>
    <t>Фактическое исполнение</t>
  </si>
  <si>
    <t>окружной бюджет</t>
  </si>
  <si>
    <t xml:space="preserve">Наименование мероприятия </t>
  </si>
  <si>
    <t xml:space="preserve">Исполнитель </t>
  </si>
  <si>
    <t>№ пп</t>
  </si>
  <si>
    <t>Администрация Заполярного района</t>
  </si>
  <si>
    <t>Раздел 1. Энергоснабжение и повышение энергетической эффективности</t>
  </si>
  <si>
    <t>Раздел 2. Подготовка объектов коммунальной инфраструктуры к осенне-зимнему периоду</t>
  </si>
  <si>
    <t>№ п/п</t>
  </si>
  <si>
    <t>Наименование мероприятия (объекты)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</si>
  <si>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</si>
  <si>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</si>
  <si>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</si>
  <si>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</si>
  <si>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</si>
  <si>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</si>
  <si>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>С начала работ</t>
  </si>
  <si>
    <t>в том числе аванс с начала работ</t>
  </si>
  <si>
    <t>С начала года</t>
  </si>
  <si>
    <t>ВСЕГО:</t>
  </si>
  <si>
    <t>Цена по контракту, тыс. руб.</t>
  </si>
  <si>
    <t>1</t>
  </si>
  <si>
    <t>2</t>
  </si>
  <si>
    <t>ИТОГО</t>
  </si>
  <si>
    <t>2.1</t>
  </si>
  <si>
    <t>2.2</t>
  </si>
  <si>
    <t>2.3</t>
  </si>
  <si>
    <t>2.4</t>
  </si>
  <si>
    <t>2.5</t>
  </si>
  <si>
    <t>2.6</t>
  </si>
  <si>
    <t>1.1</t>
  </si>
  <si>
    <t>1.2</t>
  </si>
  <si>
    <t>Разработка проектно-сметной документации на строительство ЛЭП 0,4 кВ в п. Хонгурей</t>
  </si>
  <si>
    <t>МП ЗР "СЖКС"</t>
  </si>
  <si>
    <t>районный бюджет</t>
  </si>
  <si>
    <t>Отчет об использовании денежных средств в рамках исполнения мероприятий муниципальной программы «Развитие энергетики муниципального района «Заполярный район» на 2021-2030 годы»</t>
  </si>
  <si>
    <t>План на 2022 год</t>
  </si>
  <si>
    <t>Приобретение и доставка резервуаров объёмом 50 куб. м. в с. Шойна</t>
  </si>
  <si>
    <t>от 19.08.2020 № 0184300000420000131</t>
  </si>
  <si>
    <t>ООО «ПРОЕКТСЕРВИС»</t>
  </si>
  <si>
    <t>Отчет об использовании денежных средств в рамках исполнения мероприятий муниципальной программы                                                                                                                                   «Развитие энергетики муниципального района «Заполярный район» на 2021-2030 годы»</t>
  </si>
  <si>
    <t>Капитальный ремонт наружных сетей теплоснабжения, горячего и холодного водоснабжения в п. Амдерма</t>
  </si>
  <si>
    <t>Ремонт высоковольтной ЛЭП 6 кВ. и ТП № 1 в п. Красное</t>
  </si>
  <si>
    <t>Поставка дизель-генераторных установок АД-60 в количестве 2 единиц  и АД-100 в количестве 2 единиц в п. Варнек</t>
  </si>
  <si>
    <t>Капитальный ремонт ДЭС с. Ома</t>
  </si>
  <si>
    <t>Капитальный ремонт ЛЭП в д. Белушье</t>
  </si>
  <si>
    <t xml:space="preserve">АО "Нарьян-Марагропромэнерго" </t>
  </si>
  <si>
    <t xml:space="preserve">№8/2022 от 03.02.22; № 0055Д-22/Г29-0017699/69-01   03.08.2022 </t>
  </si>
  <si>
    <t xml:space="preserve">ООО "ПФК
"Энергодизельцентр" </t>
  </si>
  <si>
    <t>по состоянию на 01 января 2023  года (с начала года нарастающим итогом)</t>
  </si>
  <si>
    <t>Капитальный ремонт котельной № 1 в п. Усть-Кара (замена котлов)</t>
  </si>
  <si>
    <t>Капитальный ремонт котельной № 1 в с. Коткино (замена дымовой трубы)</t>
  </si>
  <si>
    <t>Капитальный ремонт кровли ДЭС д. Щелино</t>
  </si>
  <si>
    <t>Капитальный ремонт участка тепловой сети к зданию ДК с. Оксино</t>
  </si>
  <si>
    <t>Капитальный ремонт котельной № 2 в п. Харута (замена дымовой трубы)</t>
  </si>
  <si>
    <t>Капитальный ремонт котельной № 3 в с. Великовисочное (замена котла)</t>
  </si>
  <si>
    <t>Капитальный ремонт кровли ДЭС д. Тошвиска</t>
  </si>
  <si>
    <t>2.7</t>
  </si>
  <si>
    <t>2.8</t>
  </si>
  <si>
    <t>2.9</t>
  </si>
  <si>
    <t>2.10</t>
  </si>
  <si>
    <t>2.11</t>
  </si>
  <si>
    <t>2.12</t>
  </si>
  <si>
    <t>Администрация СП</t>
  </si>
  <si>
    <t>ООО "Модульстрой"</t>
  </si>
  <si>
    <t>14.08.2022</t>
  </si>
  <si>
    <t xml:space="preserve">№ 105/2022 от 14.06.2022 г. </t>
  </si>
  <si>
    <t xml:space="preserve">ООО "Арктик-Модуль" </t>
  </si>
  <si>
    <t xml:space="preserve"> № 0184300000422000186 от 30.08.2022 </t>
  </si>
  <si>
    <t>№ 101/2022 от 16.06.2022</t>
  </si>
  <si>
    <t>выполнено хоз.способом</t>
  </si>
  <si>
    <t xml:space="preserve">Департамент внутреннего контроля и надзора НАО </t>
  </si>
  <si>
    <t>№ 0055Д-22/Г29-0017699/69-01 от 03.08.2022</t>
  </si>
  <si>
    <t>№ 93/2022 от 31.05.2022</t>
  </si>
  <si>
    <t>ООО "Судоходная компания "Экотек"</t>
  </si>
  <si>
    <t>2022</t>
  </si>
  <si>
    <t>5 000 000,0 (Варнек - 153 434,15 руб.-с НДС)</t>
  </si>
  <si>
    <t>% кассового исполнения средств районного бюджета в отчетном периоде по отношению к графе 5</t>
  </si>
  <si>
    <t>% фактического исполнения средств районного бюджета в отчетном периоде по отношению к графе 5</t>
  </si>
  <si>
    <t>Администрация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</si>
</sst>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_р_._-;\-* #,##0.00_р_._-;_-* &quot;-&quot;??_р_._-;_-@_-"/>
    <numFmt numFmtId="165" formatCode="#,##0.0"/>
    <numFmt numFmtId="166" formatCode="0.0%"/>
    <numFmt numFmtId="167" formatCode="_-* #,##0.0_р_._-;\-* #,##0.0_р_._-;_-* &quot;-&quot;?_р_._-;_-@_-"/>
    <numFmt numFmtId="168" formatCode="#,##0.0\ _₽"/>
    <numFmt numFmtId="169" formatCode="_-* #,##0.0\ _₽_-;\-* #,##0.0\ _₽_-;_-* &quot;-&quot;?\ _₽_-;_-@_-"/>
    <numFmt numFmtId="170" formatCode="_-* #,##0.0_р_._-;\-* #,##0.0_р_._-;_-* &quot;-&quot;??_р_._-;_-@_-"/>
    <numFmt numFmtId="171" formatCode="dd/mm/yy;@"/>
    <numFmt numFmtId="172" formatCode="0.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0" fontId="3" fillId="0" borderId="0"/>
    <xf numFmtId="164" fontId="4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73">
    <xf numFmtId="0" fontId="0" fillId="0" borderId="0" xfId="0"/>
    <xf numFmtId="0" fontId="6" fillId="0" borderId="0" xfId="0" applyFont="1"/>
    <xf numFmtId="165" fontId="7" fillId="0" borderId="1" xfId="0" applyNumberFormat="1" applyFont="1" applyBorder="1" applyAlignment="1">
      <alignment vertical="center" wrapText="1"/>
    </xf>
    <xf numFmtId="0" fontId="6" fillId="2" borderId="0" xfId="0" applyFont="1" applyFill="1"/>
    <xf numFmtId="0" fontId="8" fillId="0" borderId="1" xfId="0" applyFont="1" applyFill="1" applyBorder="1" applyAlignment="1">
      <alignment vertical="center" wrapText="1"/>
    </xf>
    <xf numFmtId="2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14" fontId="6" fillId="0" borderId="1" xfId="0" applyNumberFormat="1" applyFont="1" applyFill="1" applyBorder="1" applyAlignment="1">
      <alignment horizontal="center" wrapText="1"/>
    </xf>
    <xf numFmtId="171" fontId="6" fillId="0" borderId="1" xfId="0" applyNumberFormat="1" applyFont="1" applyFill="1" applyBorder="1" applyAlignment="1">
      <alignment horizontal="center" wrapText="1"/>
    </xf>
    <xf numFmtId="165" fontId="6" fillId="0" borderId="1" xfId="0" applyNumberFormat="1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0" fontId="11" fillId="0" borderId="0" xfId="0" applyFont="1" applyFill="1"/>
    <xf numFmtId="0" fontId="11" fillId="0" borderId="0" xfId="0" applyFont="1" applyFill="1" applyAlignment="1">
      <alignment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49" fontId="12" fillId="0" borderId="1" xfId="2" applyNumberFormat="1" applyFont="1" applyFill="1" applyBorder="1" applyAlignment="1">
      <alignment horizontal="center" vertical="center" wrapText="1"/>
    </xf>
    <xf numFmtId="167" fontId="12" fillId="0" borderId="1" xfId="2" applyNumberFormat="1" applyFont="1" applyFill="1" applyBorder="1" applyAlignment="1">
      <alignment vertical="center" wrapText="1"/>
    </xf>
    <xf numFmtId="49" fontId="11" fillId="2" borderId="1" xfId="2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justify" vertical="center" wrapText="1"/>
    </xf>
    <xf numFmtId="0" fontId="15" fillId="2" borderId="1" xfId="0" applyFont="1" applyFill="1" applyBorder="1" applyAlignment="1">
      <alignment vertical="center" wrapText="1"/>
    </xf>
    <xf numFmtId="167" fontId="11" fillId="0" borderId="1" xfId="2" applyNumberFormat="1" applyFont="1" applyFill="1" applyBorder="1" applyAlignment="1">
      <alignment vertical="center" wrapText="1"/>
    </xf>
    <xf numFmtId="170" fontId="11" fillId="0" borderId="1" xfId="2" applyNumberFormat="1" applyFont="1" applyFill="1" applyBorder="1" applyAlignment="1">
      <alignment vertical="center" wrapText="1"/>
    </xf>
    <xf numFmtId="169" fontId="11" fillId="0" borderId="1" xfId="7" applyNumberFormat="1" applyFont="1" applyFill="1" applyBorder="1" applyAlignment="1">
      <alignment horizontal="center" vertical="center" wrapText="1"/>
    </xf>
    <xf numFmtId="169" fontId="11" fillId="0" borderId="1" xfId="2" applyNumberFormat="1" applyFont="1" applyFill="1" applyBorder="1" applyAlignment="1">
      <alignment vertical="center"/>
    </xf>
    <xf numFmtId="166" fontId="11" fillId="0" borderId="1" xfId="6" applyNumberFormat="1" applyFont="1" applyFill="1" applyBorder="1" applyAlignment="1">
      <alignment horizontal="center" vertical="center" wrapText="1"/>
    </xf>
    <xf numFmtId="170" fontId="11" fillId="0" borderId="1" xfId="2" applyNumberFormat="1" applyFont="1" applyFill="1" applyBorder="1" applyAlignment="1">
      <alignment vertical="center"/>
    </xf>
    <xf numFmtId="0" fontId="15" fillId="0" borderId="1" xfId="0" applyFont="1" applyFill="1" applyBorder="1" applyAlignment="1">
      <alignment vertical="center" wrapText="1"/>
    </xf>
    <xf numFmtId="49" fontId="11" fillId="0" borderId="1" xfId="2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172" fontId="11" fillId="0" borderId="1" xfId="2" applyNumberFormat="1" applyFont="1" applyFill="1" applyBorder="1" applyAlignment="1">
      <alignment vertical="center" wrapText="1"/>
    </xf>
    <xf numFmtId="172" fontId="11" fillId="0" borderId="1" xfId="2" applyNumberFormat="1" applyFont="1" applyFill="1" applyBorder="1" applyAlignment="1">
      <alignment vertical="center"/>
    </xf>
    <xf numFmtId="0" fontId="12" fillId="0" borderId="1" xfId="0" applyFont="1" applyFill="1" applyBorder="1"/>
    <xf numFmtId="0" fontId="11" fillId="0" borderId="1" xfId="0" applyFont="1" applyFill="1" applyBorder="1"/>
    <xf numFmtId="168" fontId="12" fillId="0" borderId="1" xfId="0" applyNumberFormat="1" applyFont="1" applyFill="1" applyBorder="1" applyAlignment="1">
      <alignment horizontal="center"/>
    </xf>
    <xf numFmtId="165" fontId="11" fillId="0" borderId="0" xfId="0" applyNumberFormat="1" applyFont="1" applyFill="1"/>
    <xf numFmtId="0" fontId="16" fillId="0" borderId="0" xfId="0" applyFont="1" applyFill="1"/>
    <xf numFmtId="49" fontId="6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 vertical="center" wrapText="1"/>
    </xf>
    <xf numFmtId="170" fontId="6" fillId="0" borderId="1" xfId="2" applyNumberFormat="1" applyFont="1" applyFill="1" applyBorder="1" applyAlignment="1">
      <alignment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6" fontId="12" fillId="0" borderId="1" xfId="6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righ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wrapText="1"/>
    </xf>
    <xf numFmtId="49" fontId="6" fillId="0" borderId="9" xfId="0" applyNumberFormat="1" applyFont="1" applyFill="1" applyBorder="1" applyAlignment="1">
      <alignment horizontal="center" wrapText="1"/>
    </xf>
    <xf numFmtId="170" fontId="6" fillId="0" borderId="7" xfId="7" applyNumberFormat="1" applyFont="1" applyBorder="1" applyAlignment="1">
      <alignment horizontal="center" vertical="center"/>
    </xf>
    <xf numFmtId="170" fontId="6" fillId="0" borderId="9" xfId="7" applyNumberFormat="1" applyFont="1" applyBorder="1" applyAlignment="1">
      <alignment horizontal="center" vertical="center"/>
    </xf>
    <xf numFmtId="165" fontId="6" fillId="0" borderId="7" xfId="0" applyNumberFormat="1" applyFont="1" applyBorder="1" applyAlignment="1">
      <alignment horizontal="center" vertical="center" wrapText="1"/>
    </xf>
    <xf numFmtId="165" fontId="6" fillId="0" borderId="9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</cellXfs>
  <cellStyles count="8"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Процентный" xfId="6" builtinId="5"/>
    <cellStyle name="Финансовый" xfId="7" builtinId="3"/>
    <cellStyle name="Финансовый 2" xfId="4"/>
  </cellStyles>
  <dxfs count="0"/>
  <tableStyles count="0" defaultTableStyle="TableStyleMedium2" defaultPivotStyle="PivotStyleLight16"/>
  <colors>
    <mruColors>
      <color rgb="FFCCFFCC"/>
      <color rgb="FF99FF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r2\&#1054;&#1090;&#1076;&#1077;&#1083;%20&#1088;&#1072;&#1079;&#1074;&#1080;&#1090;&#1080;&#1103;%20&#1101;&#1082;&#1086;&#1085;&#1086;&#1084;&#1080;&#1082;&#1080;\&#1069;&#1050;&#1054;&#1053;&#1054;&#1052;&#1048;&#1050;&#1040;\&#1055;&#1056;&#1054;&#1043;&#1056;&#1040;&#1052;&#1052;&#1067;%20%20%20%20%202\11.%20&#1052;&#1055;%20&#1056;&#1072;&#1079;&#1074;&#1080;&#1090;&#1080;&#1077;%20&#1101;&#1085;&#1077;&#1088;&#1075;&#1077;&#1090;&#1080;&#1082;&#1080;%20&#1089;%202021%20&#1075;\&#1048;&#1079;&#1084;&#1077;&#1085;&#1077;&#1085;&#1080;&#1103;%202021%20&#1075;\&#1072;&#1087;&#1088;&#1077;&#1083;&#1100;%202021\&#1055;&#1056;&#1054;&#1045;&#1050;&#1058;%20&#1058;&#1069;&#1054;%20&#1082;%20&#1087;&#1088;&#1086;&#1075;&#1088;&#1072;&#1084;&#1084;&#1077;%20&#1056;&#1072;&#1079;&#1074;&#1080;&#1090;&#1080;&#1077;%20&#1101;&#1085;&#1077;&#1088;&#1075;&#1077;&#1090;&#1080;&#1082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-ТЭО"/>
    </sheetNames>
    <sheetDataSet>
      <sheetData sheetId="0" refreshError="1"/>
      <sheetData sheetId="1" refreshError="1">
        <row r="8">
          <cell r="N8" t="str">
            <v>внебюдж источники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57"/>
  <sheetViews>
    <sheetView view="pageBreakPreview" zoomScale="70" zoomScaleNormal="70" zoomScaleSheetLayoutView="70" workbookViewId="0">
      <pane xSplit="4" ySplit="5" topLeftCell="E6" activePane="bottomRight" state="frozen"/>
      <selection pane="topRight"/>
      <selection pane="bottomLeft"/>
      <selection pane="bottomRight" activeCell="F9" sqref="F9"/>
    </sheetView>
  </sheetViews>
  <sheetFormatPr defaultRowHeight="16.5" x14ac:dyDescent="0.25"/>
  <cols>
    <col min="1" max="1" width="7.5703125" style="16" customWidth="1"/>
    <col min="2" max="2" width="41.85546875" style="16" customWidth="1"/>
    <col min="3" max="3" width="22.7109375" style="16" customWidth="1"/>
    <col min="4" max="4" width="23.5703125" style="16" customWidth="1"/>
    <col min="5" max="5" width="15.28515625" style="16" customWidth="1"/>
    <col min="6" max="6" width="15.5703125" style="16" customWidth="1"/>
    <col min="7" max="7" width="14.85546875" style="16" customWidth="1"/>
    <col min="8" max="8" width="14.5703125" style="16" customWidth="1"/>
    <col min="9" max="9" width="14.85546875" style="40" customWidth="1"/>
    <col min="10" max="10" width="14" style="40" customWidth="1"/>
    <col min="11" max="12" width="16.42578125" style="40" customWidth="1"/>
    <col min="13" max="13" width="16" style="40" customWidth="1"/>
    <col min="14" max="15" width="15.140625" style="40" customWidth="1"/>
    <col min="16" max="16" width="14.85546875" style="40" customWidth="1"/>
    <col min="17" max="17" width="26" style="40" customWidth="1"/>
    <col min="18" max="18" width="26.140625" style="40" customWidth="1"/>
    <col min="19" max="16384" width="9.140625" style="16"/>
  </cols>
  <sheetData>
    <row r="1" spans="1:18" ht="32.25" customHeight="1" x14ac:dyDescent="0.25">
      <c r="A1" s="47" t="s">
        <v>39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</row>
    <row r="2" spans="1:18" ht="32.25" customHeight="1" x14ac:dyDescent="0.25">
      <c r="A2" s="48" t="s">
        <v>53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50"/>
    </row>
    <row r="3" spans="1:18" s="17" customFormat="1" ht="27" customHeight="1" x14ac:dyDescent="0.25">
      <c r="A3" s="51" t="s">
        <v>8</v>
      </c>
      <c r="B3" s="51" t="s">
        <v>6</v>
      </c>
      <c r="C3" s="51" t="s">
        <v>2</v>
      </c>
      <c r="D3" s="51" t="s">
        <v>7</v>
      </c>
      <c r="E3" s="52" t="s">
        <v>40</v>
      </c>
      <c r="F3" s="53"/>
      <c r="G3" s="53"/>
      <c r="H3" s="54"/>
      <c r="I3" s="52" t="s">
        <v>3</v>
      </c>
      <c r="J3" s="53"/>
      <c r="K3" s="53"/>
      <c r="L3" s="54"/>
      <c r="M3" s="51" t="s">
        <v>4</v>
      </c>
      <c r="N3" s="51"/>
      <c r="O3" s="51"/>
      <c r="P3" s="51"/>
      <c r="Q3" s="51" t="s">
        <v>81</v>
      </c>
      <c r="R3" s="51" t="s">
        <v>82</v>
      </c>
    </row>
    <row r="4" spans="1:18" s="17" customFormat="1" ht="66.75" customHeight="1" x14ac:dyDescent="0.25">
      <c r="A4" s="51"/>
      <c r="B4" s="51"/>
      <c r="C4" s="51"/>
      <c r="D4" s="51"/>
      <c r="E4" s="18" t="s">
        <v>0</v>
      </c>
      <c r="F4" s="18" t="s">
        <v>5</v>
      </c>
      <c r="G4" s="18" t="s">
        <v>38</v>
      </c>
      <c r="H4" s="18" t="str">
        <f>'[1]Приложение 2-ТЭО'!$N$8</f>
        <v>внебюдж источники</v>
      </c>
      <c r="I4" s="18" t="s">
        <v>0</v>
      </c>
      <c r="J4" s="18" t="s">
        <v>5</v>
      </c>
      <c r="K4" s="42" t="s">
        <v>38</v>
      </c>
      <c r="L4" s="42" t="str">
        <f>'[1]Приложение 2-ТЭО'!$N$8</f>
        <v>внебюдж источники</v>
      </c>
      <c r="M4" s="18" t="s">
        <v>0</v>
      </c>
      <c r="N4" s="18" t="s">
        <v>5</v>
      </c>
      <c r="O4" s="18" t="str">
        <f>K4</f>
        <v>районный бюджет</v>
      </c>
      <c r="P4" s="19" t="str">
        <f>L4</f>
        <v>внебюдж источники</v>
      </c>
      <c r="Q4" s="51"/>
      <c r="R4" s="51"/>
    </row>
    <row r="5" spans="1:18" s="17" customFormat="1" x14ac:dyDescent="0.25">
      <c r="A5" s="18">
        <v>1</v>
      </c>
      <c r="B5" s="18">
        <v>2</v>
      </c>
      <c r="C5" s="18">
        <v>3</v>
      </c>
      <c r="D5" s="18">
        <v>4</v>
      </c>
      <c r="E5" s="18">
        <v>5</v>
      </c>
      <c r="F5" s="18">
        <v>6</v>
      </c>
      <c r="G5" s="18">
        <v>7</v>
      </c>
      <c r="H5" s="18">
        <v>8</v>
      </c>
      <c r="I5" s="18">
        <v>9</v>
      </c>
      <c r="J5" s="18">
        <v>10</v>
      </c>
      <c r="K5" s="18">
        <v>11</v>
      </c>
      <c r="L5" s="18">
        <v>12</v>
      </c>
      <c r="M5" s="18">
        <v>13</v>
      </c>
      <c r="N5" s="18">
        <v>14</v>
      </c>
      <c r="O5" s="18">
        <v>15</v>
      </c>
      <c r="P5" s="18">
        <v>16</v>
      </c>
      <c r="Q5" s="18">
        <v>17</v>
      </c>
      <c r="R5" s="18">
        <v>18</v>
      </c>
    </row>
    <row r="6" spans="1:18" s="17" customFormat="1" ht="33.75" customHeight="1" x14ac:dyDescent="0.25">
      <c r="A6" s="20" t="s">
        <v>25</v>
      </c>
      <c r="B6" s="46" t="s">
        <v>10</v>
      </c>
      <c r="C6" s="46"/>
      <c r="D6" s="46"/>
      <c r="E6" s="21">
        <f t="shared" ref="E6:P6" si="0">SUM(E7:E8)</f>
        <v>2535.1999999999998</v>
      </c>
      <c r="F6" s="21">
        <f t="shared" si="0"/>
        <v>0</v>
      </c>
      <c r="G6" s="21">
        <f t="shared" si="0"/>
        <v>2535.1999999999998</v>
      </c>
      <c r="H6" s="21">
        <f t="shared" si="0"/>
        <v>0</v>
      </c>
      <c r="I6" s="21">
        <f t="shared" si="0"/>
        <v>1270.5</v>
      </c>
      <c r="J6" s="21">
        <f t="shared" si="0"/>
        <v>0</v>
      </c>
      <c r="K6" s="21">
        <f t="shared" si="0"/>
        <v>1270.5</v>
      </c>
      <c r="L6" s="21">
        <f t="shared" si="0"/>
        <v>0</v>
      </c>
      <c r="M6" s="21">
        <f t="shared" si="0"/>
        <v>1270.5</v>
      </c>
      <c r="N6" s="21">
        <f t="shared" si="0"/>
        <v>0</v>
      </c>
      <c r="O6" s="21">
        <f t="shared" si="0"/>
        <v>1270.5</v>
      </c>
      <c r="P6" s="21">
        <f t="shared" si="0"/>
        <v>0</v>
      </c>
      <c r="Q6" s="45">
        <f t="shared" ref="Q6:Q21" si="1">I6/E6</f>
        <v>0.50114389397286219</v>
      </c>
      <c r="R6" s="45">
        <f t="shared" ref="R6:R21" si="2">M6/E6</f>
        <v>0.50114389397286219</v>
      </c>
    </row>
    <row r="7" spans="1:18" s="17" customFormat="1" ht="54" customHeight="1" x14ac:dyDescent="0.25">
      <c r="A7" s="22" t="s">
        <v>34</v>
      </c>
      <c r="B7" s="23" t="s">
        <v>36</v>
      </c>
      <c r="C7" s="24" t="s">
        <v>9</v>
      </c>
      <c r="D7" s="24" t="s">
        <v>1</v>
      </c>
      <c r="E7" s="25">
        <f t="shared" ref="E7" si="3">G7</f>
        <v>1270.5999999999999</v>
      </c>
      <c r="F7" s="25">
        <v>0</v>
      </c>
      <c r="G7" s="26">
        <v>1270.5999999999999</v>
      </c>
      <c r="H7" s="27">
        <v>0</v>
      </c>
      <c r="I7" s="25">
        <f t="shared" ref="I7" si="4">SUM(J7:L7)</f>
        <v>1270.5</v>
      </c>
      <c r="J7" s="25">
        <v>0</v>
      </c>
      <c r="K7" s="28">
        <v>1270.5</v>
      </c>
      <c r="L7" s="28">
        <v>0</v>
      </c>
      <c r="M7" s="25">
        <f t="shared" ref="M7" si="5">SUM(N7:P7)</f>
        <v>1270.5</v>
      </c>
      <c r="N7" s="25">
        <f>J7</f>
        <v>0</v>
      </c>
      <c r="O7" s="28">
        <f>K7</f>
        <v>1270.5</v>
      </c>
      <c r="P7" s="28">
        <f>L7</f>
        <v>0</v>
      </c>
      <c r="Q7" s="29">
        <f t="shared" si="1"/>
        <v>0.99992129702502763</v>
      </c>
      <c r="R7" s="29">
        <f t="shared" si="2"/>
        <v>0.99992129702502763</v>
      </c>
    </row>
    <row r="8" spans="1:18" s="17" customFormat="1" ht="33" x14ac:dyDescent="0.25">
      <c r="A8" s="22" t="s">
        <v>35</v>
      </c>
      <c r="B8" s="23" t="s">
        <v>46</v>
      </c>
      <c r="C8" s="31" t="s">
        <v>9</v>
      </c>
      <c r="D8" s="31" t="s">
        <v>83</v>
      </c>
      <c r="E8" s="25">
        <f t="shared" ref="E8" si="6">G8</f>
        <v>1264.5999999999999</v>
      </c>
      <c r="F8" s="25">
        <v>0</v>
      </c>
      <c r="G8" s="30">
        <v>1264.5999999999999</v>
      </c>
      <c r="H8" s="27">
        <v>0</v>
      </c>
      <c r="I8" s="25">
        <f t="shared" ref="I8" si="7">SUM(J8:L8)</f>
        <v>0</v>
      </c>
      <c r="J8" s="25">
        <v>0</v>
      </c>
      <c r="K8" s="28">
        <v>0</v>
      </c>
      <c r="L8" s="28">
        <v>0</v>
      </c>
      <c r="M8" s="25">
        <f t="shared" ref="M8" si="8">SUM(N8:P8)</f>
        <v>0</v>
      </c>
      <c r="N8" s="25">
        <v>0</v>
      </c>
      <c r="O8" s="28">
        <v>0</v>
      </c>
      <c r="P8" s="28">
        <v>0</v>
      </c>
      <c r="Q8" s="29">
        <f t="shared" si="1"/>
        <v>0</v>
      </c>
      <c r="R8" s="29">
        <f t="shared" si="2"/>
        <v>0</v>
      </c>
    </row>
    <row r="9" spans="1:18" s="17" customFormat="1" ht="33.75" customHeight="1" x14ac:dyDescent="0.25">
      <c r="A9" s="20" t="s">
        <v>26</v>
      </c>
      <c r="B9" s="46" t="s">
        <v>11</v>
      </c>
      <c r="C9" s="46"/>
      <c r="D9" s="46"/>
      <c r="E9" s="21">
        <f>SUM(E10:E21)</f>
        <v>49616.800000000003</v>
      </c>
      <c r="F9" s="21">
        <f>SUM(F10:F21)</f>
        <v>29390.699999999997</v>
      </c>
      <c r="G9" s="21">
        <f>SUM(G10:G21)</f>
        <v>18908.599999999999</v>
      </c>
      <c r="H9" s="21">
        <f>SUM(H10:H21)</f>
        <v>1317.5</v>
      </c>
      <c r="I9" s="21">
        <f t="shared" ref="I9:P9" si="9">SUM(I10:I21)</f>
        <v>51251.900000000009</v>
      </c>
      <c r="J9" s="21">
        <f t="shared" si="9"/>
        <v>29390.6</v>
      </c>
      <c r="K9" s="21">
        <f t="shared" si="9"/>
        <v>18908.399999999994</v>
      </c>
      <c r="L9" s="21">
        <f t="shared" si="9"/>
        <v>2952.9000000000005</v>
      </c>
      <c r="M9" s="21">
        <f t="shared" si="9"/>
        <v>51251.900000000009</v>
      </c>
      <c r="N9" s="21">
        <f t="shared" si="9"/>
        <v>29390.6</v>
      </c>
      <c r="O9" s="21">
        <f t="shared" si="9"/>
        <v>18908.399999999994</v>
      </c>
      <c r="P9" s="21">
        <f t="shared" si="9"/>
        <v>2952.9000000000005</v>
      </c>
      <c r="Q9" s="45">
        <f>(J9+K9)/(F9+G9)</f>
        <v>0.99999378872985734</v>
      </c>
      <c r="R9" s="45">
        <f>(N9+O9)/(F9+G9)</f>
        <v>0.99999378872985734</v>
      </c>
    </row>
    <row r="10" spans="1:18" s="17" customFormat="1" ht="45.75" customHeight="1" x14ac:dyDescent="0.25">
      <c r="A10" s="32" t="s">
        <v>28</v>
      </c>
      <c r="B10" s="33" t="s">
        <v>41</v>
      </c>
      <c r="C10" s="31" t="s">
        <v>9</v>
      </c>
      <c r="D10" s="31" t="s">
        <v>37</v>
      </c>
      <c r="E10" s="25">
        <f t="shared" ref="E10:E12" si="10">F10+G10+H10</f>
        <v>13513.6</v>
      </c>
      <c r="F10" s="26">
        <v>0</v>
      </c>
      <c r="G10" s="26">
        <v>13378.5</v>
      </c>
      <c r="H10" s="26">
        <v>135.1</v>
      </c>
      <c r="I10" s="25">
        <f>SUM(J10:L10)</f>
        <v>13513.5</v>
      </c>
      <c r="J10" s="25">
        <v>0</v>
      </c>
      <c r="K10" s="28">
        <v>13378.4</v>
      </c>
      <c r="L10" s="28">
        <v>135.1</v>
      </c>
      <c r="M10" s="25">
        <f t="shared" ref="M10:M12" si="11">SUM(N10:P10)</f>
        <v>13513.5</v>
      </c>
      <c r="N10" s="25">
        <v>0</v>
      </c>
      <c r="O10" s="28">
        <v>13378.4</v>
      </c>
      <c r="P10" s="28">
        <v>135.1</v>
      </c>
      <c r="Q10" s="29">
        <f t="shared" si="1"/>
        <v>0.99999260004735968</v>
      </c>
      <c r="R10" s="29">
        <f t="shared" si="2"/>
        <v>0.99999260004735968</v>
      </c>
    </row>
    <row r="11" spans="1:18" s="17" customFormat="1" ht="66" customHeight="1" x14ac:dyDescent="0.25">
      <c r="A11" s="32" t="s">
        <v>29</v>
      </c>
      <c r="B11" s="33" t="s">
        <v>47</v>
      </c>
      <c r="C11" s="31" t="s">
        <v>9</v>
      </c>
      <c r="D11" s="31" t="s">
        <v>37</v>
      </c>
      <c r="E11" s="25">
        <f t="shared" si="10"/>
        <v>4023.5</v>
      </c>
      <c r="F11" s="26">
        <v>0</v>
      </c>
      <c r="G11" s="26">
        <v>3983.2</v>
      </c>
      <c r="H11" s="26">
        <v>40.299999999999997</v>
      </c>
      <c r="I11" s="25">
        <f t="shared" ref="I11:I21" si="12">SUM(J11:L11)</f>
        <v>4023.5</v>
      </c>
      <c r="J11" s="25">
        <v>0</v>
      </c>
      <c r="K11" s="28">
        <v>3983.2</v>
      </c>
      <c r="L11" s="28">
        <v>40.299999999999997</v>
      </c>
      <c r="M11" s="25">
        <f t="shared" si="11"/>
        <v>4023.5</v>
      </c>
      <c r="N11" s="25">
        <v>0</v>
      </c>
      <c r="O11" s="28">
        <v>3983.2</v>
      </c>
      <c r="P11" s="28">
        <v>40.299999999999997</v>
      </c>
      <c r="Q11" s="29">
        <f t="shared" si="1"/>
        <v>1</v>
      </c>
      <c r="R11" s="29">
        <f t="shared" si="2"/>
        <v>1</v>
      </c>
    </row>
    <row r="12" spans="1:18" s="17" customFormat="1" ht="47.25" customHeight="1" x14ac:dyDescent="0.25">
      <c r="A12" s="32" t="s">
        <v>30</v>
      </c>
      <c r="B12" s="33" t="s">
        <v>45</v>
      </c>
      <c r="C12" s="31" t="s">
        <v>9</v>
      </c>
      <c r="D12" s="31" t="s">
        <v>37</v>
      </c>
      <c r="E12" s="25">
        <f t="shared" si="10"/>
        <v>7325.9</v>
      </c>
      <c r="F12" s="26">
        <v>6890</v>
      </c>
      <c r="G12" s="26">
        <v>362.7</v>
      </c>
      <c r="H12" s="26">
        <v>73.2</v>
      </c>
      <c r="I12" s="25">
        <f t="shared" si="12"/>
        <v>7325.9000000000005</v>
      </c>
      <c r="J12" s="25">
        <v>6890</v>
      </c>
      <c r="K12" s="28">
        <v>362.6</v>
      </c>
      <c r="L12" s="28">
        <v>73.3</v>
      </c>
      <c r="M12" s="25">
        <f t="shared" si="11"/>
        <v>7325.9000000000005</v>
      </c>
      <c r="N12" s="25">
        <v>6890</v>
      </c>
      <c r="O12" s="28">
        <v>362.6</v>
      </c>
      <c r="P12" s="28">
        <v>73.3</v>
      </c>
      <c r="Q12" s="29">
        <f t="shared" si="1"/>
        <v>1.0000000000000002</v>
      </c>
      <c r="R12" s="29">
        <f t="shared" si="2"/>
        <v>1.0000000000000002</v>
      </c>
    </row>
    <row r="13" spans="1:18" s="17" customFormat="1" ht="47.25" customHeight="1" x14ac:dyDescent="0.25">
      <c r="A13" s="32" t="s">
        <v>31</v>
      </c>
      <c r="B13" s="33" t="s">
        <v>48</v>
      </c>
      <c r="C13" s="31" t="s">
        <v>9</v>
      </c>
      <c r="D13" s="31" t="s">
        <v>37</v>
      </c>
      <c r="E13" s="25">
        <f t="shared" ref="E13:E21" si="13">F13+G13+H13</f>
        <v>10611</v>
      </c>
      <c r="F13" s="26">
        <v>9979.7000000000007</v>
      </c>
      <c r="G13" s="26">
        <v>525.29999999999995</v>
      </c>
      <c r="H13" s="26">
        <v>106</v>
      </c>
      <c r="I13" s="25">
        <f t="shared" si="12"/>
        <v>10611</v>
      </c>
      <c r="J13" s="34">
        <v>9979.6</v>
      </c>
      <c r="K13" s="35">
        <v>525.29999999999995</v>
      </c>
      <c r="L13" s="35">
        <v>106.1</v>
      </c>
      <c r="M13" s="34">
        <f t="shared" ref="M13" si="14">SUM(N13:P13)</f>
        <v>10611</v>
      </c>
      <c r="N13" s="34">
        <v>9979.6</v>
      </c>
      <c r="O13" s="35">
        <v>525.29999999999995</v>
      </c>
      <c r="P13" s="35">
        <v>106.1</v>
      </c>
      <c r="Q13" s="29">
        <f t="shared" si="1"/>
        <v>1</v>
      </c>
      <c r="R13" s="29">
        <f t="shared" si="2"/>
        <v>1</v>
      </c>
    </row>
    <row r="14" spans="1:18" s="17" customFormat="1" ht="47.25" customHeight="1" x14ac:dyDescent="0.25">
      <c r="A14" s="32" t="s">
        <v>32</v>
      </c>
      <c r="B14" s="33" t="s">
        <v>49</v>
      </c>
      <c r="C14" s="31" t="s">
        <v>9</v>
      </c>
      <c r="D14" s="31" t="s">
        <v>37</v>
      </c>
      <c r="E14" s="25">
        <f t="shared" si="13"/>
        <v>7547</v>
      </c>
      <c r="F14" s="26">
        <v>7097.9</v>
      </c>
      <c r="G14" s="26">
        <v>373.6</v>
      </c>
      <c r="H14" s="26">
        <v>75.5</v>
      </c>
      <c r="I14" s="25">
        <f t="shared" si="12"/>
        <v>9182.7000000000007</v>
      </c>
      <c r="J14" s="34">
        <v>7097.9</v>
      </c>
      <c r="K14" s="35">
        <v>373.6</v>
      </c>
      <c r="L14" s="35">
        <v>1711.2</v>
      </c>
      <c r="M14" s="34">
        <f t="shared" ref="M14:M21" si="15">SUM(N14:P14)</f>
        <v>9182.7000000000007</v>
      </c>
      <c r="N14" s="34">
        <v>7097.9</v>
      </c>
      <c r="O14" s="35">
        <v>373.6</v>
      </c>
      <c r="P14" s="35">
        <f>L14</f>
        <v>1711.2</v>
      </c>
      <c r="Q14" s="29">
        <f>(J14+K14)/(F14+G14)</f>
        <v>1</v>
      </c>
      <c r="R14" s="29">
        <f>(N14+O14)/(F14+G14)</f>
        <v>1</v>
      </c>
    </row>
    <row r="15" spans="1:18" s="17" customFormat="1" ht="47.25" customHeight="1" x14ac:dyDescent="0.25">
      <c r="A15" s="32" t="s">
        <v>33</v>
      </c>
      <c r="B15" s="33" t="s">
        <v>54</v>
      </c>
      <c r="C15" s="31" t="s">
        <v>9</v>
      </c>
      <c r="D15" s="31" t="s">
        <v>37</v>
      </c>
      <c r="E15" s="25">
        <f t="shared" si="13"/>
        <v>1132.4000000000001</v>
      </c>
      <c r="F15" s="43">
        <v>1064.9000000000001</v>
      </c>
      <c r="G15" s="43">
        <v>56.1</v>
      </c>
      <c r="H15" s="43">
        <v>11.4</v>
      </c>
      <c r="I15" s="25">
        <f t="shared" si="12"/>
        <v>1132.3</v>
      </c>
      <c r="J15" s="34">
        <v>1064.9000000000001</v>
      </c>
      <c r="K15" s="35">
        <v>56.1</v>
      </c>
      <c r="L15" s="35">
        <v>11.3</v>
      </c>
      <c r="M15" s="34">
        <f t="shared" si="15"/>
        <v>1132.3</v>
      </c>
      <c r="N15" s="34">
        <v>1064.9000000000001</v>
      </c>
      <c r="O15" s="35">
        <v>56.1</v>
      </c>
      <c r="P15" s="35">
        <v>11.3</v>
      </c>
      <c r="Q15" s="29">
        <f t="shared" si="1"/>
        <v>0.99991169198163177</v>
      </c>
      <c r="R15" s="29">
        <f t="shared" si="2"/>
        <v>0.99991169198163177</v>
      </c>
    </row>
    <row r="16" spans="1:18" s="17" customFormat="1" ht="47.25" customHeight="1" x14ac:dyDescent="0.25">
      <c r="A16" s="32" t="s">
        <v>61</v>
      </c>
      <c r="B16" s="33" t="s">
        <v>55</v>
      </c>
      <c r="C16" s="31" t="s">
        <v>9</v>
      </c>
      <c r="D16" s="31" t="s">
        <v>37</v>
      </c>
      <c r="E16" s="25">
        <f t="shared" si="13"/>
        <v>1530.2</v>
      </c>
      <c r="F16" s="43">
        <v>1439</v>
      </c>
      <c r="G16" s="43">
        <v>75.8</v>
      </c>
      <c r="H16" s="43">
        <v>15.4</v>
      </c>
      <c r="I16" s="25">
        <f t="shared" si="12"/>
        <v>1530.1</v>
      </c>
      <c r="J16" s="34">
        <v>1439</v>
      </c>
      <c r="K16" s="35">
        <v>75.8</v>
      </c>
      <c r="L16" s="35">
        <v>15.3</v>
      </c>
      <c r="M16" s="34">
        <f t="shared" si="15"/>
        <v>1530.1</v>
      </c>
      <c r="N16" s="34">
        <v>1439</v>
      </c>
      <c r="O16" s="35">
        <v>75.8</v>
      </c>
      <c r="P16" s="35">
        <v>15.3</v>
      </c>
      <c r="Q16" s="29">
        <f t="shared" si="1"/>
        <v>0.99993464906548157</v>
      </c>
      <c r="R16" s="29">
        <f t="shared" si="2"/>
        <v>0.99993464906548157</v>
      </c>
    </row>
    <row r="17" spans="1:18" s="17" customFormat="1" ht="47.25" customHeight="1" x14ac:dyDescent="0.25">
      <c r="A17" s="32" t="s">
        <v>62</v>
      </c>
      <c r="B17" s="33" t="s">
        <v>56</v>
      </c>
      <c r="C17" s="31" t="s">
        <v>9</v>
      </c>
      <c r="D17" s="31" t="s">
        <v>37</v>
      </c>
      <c r="E17" s="25">
        <f t="shared" si="13"/>
        <v>716.8</v>
      </c>
      <c r="F17" s="43">
        <v>674.1</v>
      </c>
      <c r="G17" s="43">
        <v>35.4</v>
      </c>
      <c r="H17" s="43">
        <v>7.3</v>
      </c>
      <c r="I17" s="25">
        <f t="shared" si="12"/>
        <v>716.8</v>
      </c>
      <c r="J17" s="34">
        <v>674.1</v>
      </c>
      <c r="K17" s="35">
        <v>35.4</v>
      </c>
      <c r="L17" s="35">
        <v>7.3</v>
      </c>
      <c r="M17" s="34">
        <f t="shared" si="15"/>
        <v>716.8</v>
      </c>
      <c r="N17" s="34">
        <v>674.1</v>
      </c>
      <c r="O17" s="35">
        <v>35.4</v>
      </c>
      <c r="P17" s="35">
        <v>7.3</v>
      </c>
      <c r="Q17" s="29">
        <f t="shared" si="1"/>
        <v>1</v>
      </c>
      <c r="R17" s="29">
        <f t="shared" si="2"/>
        <v>1</v>
      </c>
    </row>
    <row r="18" spans="1:18" s="17" customFormat="1" ht="47.25" customHeight="1" x14ac:dyDescent="0.25">
      <c r="A18" s="32" t="s">
        <v>63</v>
      </c>
      <c r="B18" s="33" t="s">
        <v>57</v>
      </c>
      <c r="C18" s="31" t="s">
        <v>9</v>
      </c>
      <c r="D18" s="31" t="s">
        <v>37</v>
      </c>
      <c r="E18" s="25">
        <f t="shared" si="13"/>
        <v>850.6</v>
      </c>
      <c r="F18" s="43">
        <v>799.8</v>
      </c>
      <c r="G18" s="43">
        <v>42.1</v>
      </c>
      <c r="H18" s="43">
        <v>8.6999999999999993</v>
      </c>
      <c r="I18" s="25">
        <f t="shared" si="12"/>
        <v>850.5</v>
      </c>
      <c r="J18" s="34">
        <v>799.8</v>
      </c>
      <c r="K18" s="35">
        <v>42.1</v>
      </c>
      <c r="L18" s="35">
        <v>8.6</v>
      </c>
      <c r="M18" s="34">
        <f t="shared" si="15"/>
        <v>850.5</v>
      </c>
      <c r="N18" s="34">
        <v>799.8</v>
      </c>
      <c r="O18" s="35">
        <v>42.1</v>
      </c>
      <c r="P18" s="35">
        <v>8.6</v>
      </c>
      <c r="Q18" s="29">
        <f t="shared" si="1"/>
        <v>0.99988243592758053</v>
      </c>
      <c r="R18" s="29">
        <f t="shared" si="2"/>
        <v>0.99988243592758053</v>
      </c>
    </row>
    <row r="19" spans="1:18" s="17" customFormat="1" ht="47.25" customHeight="1" x14ac:dyDescent="0.25">
      <c r="A19" s="32" t="s">
        <v>64</v>
      </c>
      <c r="B19" s="33" t="s">
        <v>58</v>
      </c>
      <c r="C19" s="31" t="s">
        <v>9</v>
      </c>
      <c r="D19" s="31" t="s">
        <v>37</v>
      </c>
      <c r="E19" s="25">
        <f t="shared" si="13"/>
        <v>771.40000000000009</v>
      </c>
      <c r="F19" s="43">
        <v>725.5</v>
      </c>
      <c r="G19" s="43">
        <v>38.200000000000003</v>
      </c>
      <c r="H19" s="43">
        <v>7.7</v>
      </c>
      <c r="I19" s="25">
        <f t="shared" si="12"/>
        <v>771.40000000000009</v>
      </c>
      <c r="J19" s="34">
        <v>725.5</v>
      </c>
      <c r="K19" s="35">
        <v>38.200000000000003</v>
      </c>
      <c r="L19" s="35">
        <v>7.7</v>
      </c>
      <c r="M19" s="34">
        <f t="shared" si="15"/>
        <v>771.40000000000009</v>
      </c>
      <c r="N19" s="34">
        <v>725.5</v>
      </c>
      <c r="O19" s="35">
        <v>38.200000000000003</v>
      </c>
      <c r="P19" s="35">
        <v>7.7</v>
      </c>
      <c r="Q19" s="29">
        <f t="shared" si="1"/>
        <v>1</v>
      </c>
      <c r="R19" s="29">
        <f t="shared" si="2"/>
        <v>1</v>
      </c>
    </row>
    <row r="20" spans="1:18" s="17" customFormat="1" ht="47.25" customHeight="1" x14ac:dyDescent="0.25">
      <c r="A20" s="32" t="s">
        <v>65</v>
      </c>
      <c r="B20" s="33" t="s">
        <v>59</v>
      </c>
      <c r="C20" s="31" t="s">
        <v>9</v>
      </c>
      <c r="D20" s="31" t="s">
        <v>37</v>
      </c>
      <c r="E20" s="25">
        <f t="shared" si="13"/>
        <v>658.8</v>
      </c>
      <c r="F20" s="43">
        <v>619.5</v>
      </c>
      <c r="G20" s="43">
        <v>32.4</v>
      </c>
      <c r="H20" s="43">
        <v>6.9</v>
      </c>
      <c r="I20" s="25">
        <f t="shared" si="12"/>
        <v>658.69999999999993</v>
      </c>
      <c r="J20" s="34">
        <v>619.5</v>
      </c>
      <c r="K20" s="35">
        <v>32.4</v>
      </c>
      <c r="L20" s="35">
        <v>6.8</v>
      </c>
      <c r="M20" s="34">
        <f t="shared" si="15"/>
        <v>658.69999999999993</v>
      </c>
      <c r="N20" s="34">
        <v>619.5</v>
      </c>
      <c r="O20" s="35">
        <v>32.4</v>
      </c>
      <c r="P20" s="35">
        <v>6.8</v>
      </c>
      <c r="Q20" s="29">
        <f t="shared" si="1"/>
        <v>0.99984820886460224</v>
      </c>
      <c r="R20" s="29">
        <f t="shared" si="2"/>
        <v>0.99984820886460224</v>
      </c>
    </row>
    <row r="21" spans="1:18" s="17" customFormat="1" ht="47.25" customHeight="1" x14ac:dyDescent="0.25">
      <c r="A21" s="32" t="s">
        <v>66</v>
      </c>
      <c r="B21" s="33" t="s">
        <v>60</v>
      </c>
      <c r="C21" s="31" t="s">
        <v>9</v>
      </c>
      <c r="D21" s="31" t="s">
        <v>37</v>
      </c>
      <c r="E21" s="25">
        <f t="shared" si="13"/>
        <v>935.6</v>
      </c>
      <c r="F21" s="43">
        <v>100.3</v>
      </c>
      <c r="G21" s="43">
        <v>5.3</v>
      </c>
      <c r="H21" s="43">
        <v>830</v>
      </c>
      <c r="I21" s="25">
        <f t="shared" si="12"/>
        <v>935.5</v>
      </c>
      <c r="J21" s="34">
        <v>100.3</v>
      </c>
      <c r="K21" s="35">
        <v>5.3</v>
      </c>
      <c r="L21" s="35">
        <v>829.9</v>
      </c>
      <c r="M21" s="34">
        <f t="shared" si="15"/>
        <v>935.5</v>
      </c>
      <c r="N21" s="34">
        <v>100.3</v>
      </c>
      <c r="O21" s="35">
        <v>5.3</v>
      </c>
      <c r="P21" s="35">
        <v>829.9</v>
      </c>
      <c r="Q21" s="29">
        <f t="shared" si="1"/>
        <v>0.99989311671654546</v>
      </c>
      <c r="R21" s="29">
        <f t="shared" si="2"/>
        <v>0.99989311671654546</v>
      </c>
    </row>
    <row r="22" spans="1:18" x14ac:dyDescent="0.25">
      <c r="B22" s="36" t="s">
        <v>27</v>
      </c>
      <c r="C22" s="37"/>
      <c r="D22" s="37"/>
      <c r="E22" s="38">
        <f t="shared" ref="E22:P22" si="16">E9+E6</f>
        <v>52152</v>
      </c>
      <c r="F22" s="38">
        <f t="shared" si="16"/>
        <v>29390.699999999997</v>
      </c>
      <c r="G22" s="38">
        <f t="shared" si="16"/>
        <v>21443.8</v>
      </c>
      <c r="H22" s="38">
        <f t="shared" si="16"/>
        <v>1317.5</v>
      </c>
      <c r="I22" s="38">
        <f t="shared" si="16"/>
        <v>52522.400000000009</v>
      </c>
      <c r="J22" s="38">
        <f t="shared" si="16"/>
        <v>29390.6</v>
      </c>
      <c r="K22" s="38">
        <f t="shared" si="16"/>
        <v>20178.899999999994</v>
      </c>
      <c r="L22" s="38">
        <f t="shared" si="16"/>
        <v>2952.9000000000005</v>
      </c>
      <c r="M22" s="38">
        <f t="shared" si="16"/>
        <v>52522.400000000009</v>
      </c>
      <c r="N22" s="38">
        <f t="shared" si="16"/>
        <v>29390.6</v>
      </c>
      <c r="O22" s="38">
        <f t="shared" si="16"/>
        <v>20178.899999999994</v>
      </c>
      <c r="P22" s="38">
        <f t="shared" si="16"/>
        <v>2952.9000000000005</v>
      </c>
      <c r="Q22" s="45">
        <f>(J22+K22)/(F22+G22)</f>
        <v>0.97511532522204392</v>
      </c>
      <c r="R22" s="45">
        <f>(N22+O22)/(F22+G22)</f>
        <v>0.97511532522204392</v>
      </c>
    </row>
    <row r="24" spans="1:18" x14ac:dyDescent="0.25">
      <c r="E24" s="39"/>
      <c r="G24" s="39"/>
    </row>
    <row r="48" ht="30.75" customHeight="1" x14ac:dyDescent="0.25"/>
    <row r="50" ht="18.75" customHeight="1" x14ac:dyDescent="0.25"/>
    <row r="51" ht="18.75" customHeight="1" x14ac:dyDescent="0.25"/>
    <row r="54" ht="18.75" customHeight="1" x14ac:dyDescent="0.25"/>
    <row r="56" ht="18.75" customHeight="1" x14ac:dyDescent="0.25"/>
    <row r="57" ht="18.75" customHeight="1" x14ac:dyDescent="0.25"/>
  </sheetData>
  <mergeCells count="13">
    <mergeCell ref="B6:D6"/>
    <mergeCell ref="B9:D9"/>
    <mergeCell ref="A1:R1"/>
    <mergeCell ref="A2:R2"/>
    <mergeCell ref="A3:A4"/>
    <mergeCell ref="B3:B4"/>
    <mergeCell ref="C3:C4"/>
    <mergeCell ref="D3:D4"/>
    <mergeCell ref="M3:P3"/>
    <mergeCell ref="Q3:Q4"/>
    <mergeCell ref="R3:R4"/>
    <mergeCell ref="E3:H3"/>
    <mergeCell ref="I3:L3"/>
  </mergeCells>
  <pageMargins left="0.39370078740157483" right="0.39370078740157483" top="0.39370078740157483" bottom="0.39370078740157483" header="0.31496062992125984" footer="0.31496062992125984"/>
  <pageSetup paperSize="9" scale="3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23"/>
  <sheetViews>
    <sheetView tabSelected="1" view="pageBreakPreview" topLeftCell="B1" zoomScale="90" zoomScaleNormal="100" zoomScaleSheetLayoutView="90" workbookViewId="0">
      <selection activeCell="E8" sqref="E8"/>
    </sheetView>
  </sheetViews>
  <sheetFormatPr defaultRowHeight="15.75" x14ac:dyDescent="0.25"/>
  <cols>
    <col min="1" max="1" width="6.5703125" style="1" customWidth="1"/>
    <col min="2" max="2" width="35.28515625" style="1" customWidth="1"/>
    <col min="3" max="3" width="27.7109375" style="1" customWidth="1"/>
    <col min="4" max="4" width="20.5703125" style="1" customWidth="1"/>
    <col min="5" max="5" width="16.28515625" style="1" customWidth="1"/>
    <col min="6" max="6" width="19.5703125" style="1" customWidth="1"/>
    <col min="7" max="7" width="15.7109375" style="1" customWidth="1"/>
    <col min="8" max="8" width="14.7109375" style="1" customWidth="1"/>
    <col min="9" max="10" width="14.140625" style="1" customWidth="1"/>
    <col min="11" max="11" width="15.140625" style="1" customWidth="1"/>
    <col min="12" max="253" width="9.140625" style="1"/>
    <col min="254" max="254" width="6.5703125" style="1" customWidth="1"/>
    <col min="255" max="255" width="35.28515625" style="1" customWidth="1"/>
    <col min="256" max="256" width="14" style="1" customWidth="1"/>
    <col min="257" max="257" width="11.42578125" style="1" customWidth="1"/>
    <col min="258" max="258" width="21.7109375" style="1" customWidth="1"/>
    <col min="259" max="259" width="13.7109375" style="1" customWidth="1"/>
    <col min="260" max="260" width="14.85546875" style="1" customWidth="1"/>
    <col min="261" max="261" width="19.5703125" style="1" customWidth="1"/>
    <col min="262" max="262" width="13.7109375" style="1" customWidth="1"/>
    <col min="263" max="263" width="14.7109375" style="1" customWidth="1"/>
    <col min="264" max="265" width="14.140625" style="1" customWidth="1"/>
    <col min="266" max="266" width="15.140625" style="1" customWidth="1"/>
    <col min="267" max="267" width="21.5703125" style="1" customWidth="1"/>
    <col min="268" max="509" width="9.140625" style="1"/>
    <col min="510" max="510" width="6.5703125" style="1" customWidth="1"/>
    <col min="511" max="511" width="35.28515625" style="1" customWidth="1"/>
    <col min="512" max="512" width="14" style="1" customWidth="1"/>
    <col min="513" max="513" width="11.42578125" style="1" customWidth="1"/>
    <col min="514" max="514" width="21.7109375" style="1" customWidth="1"/>
    <col min="515" max="515" width="13.7109375" style="1" customWidth="1"/>
    <col min="516" max="516" width="14.85546875" style="1" customWidth="1"/>
    <col min="517" max="517" width="19.5703125" style="1" customWidth="1"/>
    <col min="518" max="518" width="13.7109375" style="1" customWidth="1"/>
    <col min="519" max="519" width="14.7109375" style="1" customWidth="1"/>
    <col min="520" max="521" width="14.140625" style="1" customWidth="1"/>
    <col min="522" max="522" width="15.140625" style="1" customWidth="1"/>
    <col min="523" max="523" width="21.5703125" style="1" customWidth="1"/>
    <col min="524" max="765" width="9.140625" style="1"/>
    <col min="766" max="766" width="6.5703125" style="1" customWidth="1"/>
    <col min="767" max="767" width="35.28515625" style="1" customWidth="1"/>
    <col min="768" max="768" width="14" style="1" customWidth="1"/>
    <col min="769" max="769" width="11.42578125" style="1" customWidth="1"/>
    <col min="770" max="770" width="21.7109375" style="1" customWidth="1"/>
    <col min="771" max="771" width="13.7109375" style="1" customWidth="1"/>
    <col min="772" max="772" width="14.85546875" style="1" customWidth="1"/>
    <col min="773" max="773" width="19.5703125" style="1" customWidth="1"/>
    <col min="774" max="774" width="13.7109375" style="1" customWidth="1"/>
    <col min="775" max="775" width="14.7109375" style="1" customWidth="1"/>
    <col min="776" max="777" width="14.140625" style="1" customWidth="1"/>
    <col min="778" max="778" width="15.140625" style="1" customWidth="1"/>
    <col min="779" max="779" width="21.5703125" style="1" customWidth="1"/>
    <col min="780" max="1021" width="9.140625" style="1"/>
    <col min="1022" max="1022" width="6.5703125" style="1" customWidth="1"/>
    <col min="1023" max="1023" width="35.28515625" style="1" customWidth="1"/>
    <col min="1024" max="1024" width="14" style="1" customWidth="1"/>
    <col min="1025" max="1025" width="11.42578125" style="1" customWidth="1"/>
    <col min="1026" max="1026" width="21.7109375" style="1" customWidth="1"/>
    <col min="1027" max="1027" width="13.7109375" style="1" customWidth="1"/>
    <col min="1028" max="1028" width="14.85546875" style="1" customWidth="1"/>
    <col min="1029" max="1029" width="19.5703125" style="1" customWidth="1"/>
    <col min="1030" max="1030" width="13.7109375" style="1" customWidth="1"/>
    <col min="1031" max="1031" width="14.7109375" style="1" customWidth="1"/>
    <col min="1032" max="1033" width="14.140625" style="1" customWidth="1"/>
    <col min="1034" max="1034" width="15.140625" style="1" customWidth="1"/>
    <col min="1035" max="1035" width="21.5703125" style="1" customWidth="1"/>
    <col min="1036" max="1277" width="9.140625" style="1"/>
    <col min="1278" max="1278" width="6.5703125" style="1" customWidth="1"/>
    <col min="1279" max="1279" width="35.28515625" style="1" customWidth="1"/>
    <col min="1280" max="1280" width="14" style="1" customWidth="1"/>
    <col min="1281" max="1281" width="11.42578125" style="1" customWidth="1"/>
    <col min="1282" max="1282" width="21.7109375" style="1" customWidth="1"/>
    <col min="1283" max="1283" width="13.7109375" style="1" customWidth="1"/>
    <col min="1284" max="1284" width="14.85546875" style="1" customWidth="1"/>
    <col min="1285" max="1285" width="19.5703125" style="1" customWidth="1"/>
    <col min="1286" max="1286" width="13.7109375" style="1" customWidth="1"/>
    <col min="1287" max="1287" width="14.7109375" style="1" customWidth="1"/>
    <col min="1288" max="1289" width="14.140625" style="1" customWidth="1"/>
    <col min="1290" max="1290" width="15.140625" style="1" customWidth="1"/>
    <col min="1291" max="1291" width="21.5703125" style="1" customWidth="1"/>
    <col min="1292" max="1533" width="9.140625" style="1"/>
    <col min="1534" max="1534" width="6.5703125" style="1" customWidth="1"/>
    <col min="1535" max="1535" width="35.28515625" style="1" customWidth="1"/>
    <col min="1536" max="1536" width="14" style="1" customWidth="1"/>
    <col min="1537" max="1537" width="11.42578125" style="1" customWidth="1"/>
    <col min="1538" max="1538" width="21.7109375" style="1" customWidth="1"/>
    <col min="1539" max="1539" width="13.7109375" style="1" customWidth="1"/>
    <col min="1540" max="1540" width="14.85546875" style="1" customWidth="1"/>
    <col min="1541" max="1541" width="19.5703125" style="1" customWidth="1"/>
    <col min="1542" max="1542" width="13.7109375" style="1" customWidth="1"/>
    <col min="1543" max="1543" width="14.7109375" style="1" customWidth="1"/>
    <col min="1544" max="1545" width="14.140625" style="1" customWidth="1"/>
    <col min="1546" max="1546" width="15.140625" style="1" customWidth="1"/>
    <col min="1547" max="1547" width="21.5703125" style="1" customWidth="1"/>
    <col min="1548" max="1789" width="9.140625" style="1"/>
    <col min="1790" max="1790" width="6.5703125" style="1" customWidth="1"/>
    <col min="1791" max="1791" width="35.28515625" style="1" customWidth="1"/>
    <col min="1792" max="1792" width="14" style="1" customWidth="1"/>
    <col min="1793" max="1793" width="11.42578125" style="1" customWidth="1"/>
    <col min="1794" max="1794" width="21.7109375" style="1" customWidth="1"/>
    <col min="1795" max="1795" width="13.7109375" style="1" customWidth="1"/>
    <col min="1796" max="1796" width="14.85546875" style="1" customWidth="1"/>
    <col min="1797" max="1797" width="19.5703125" style="1" customWidth="1"/>
    <col min="1798" max="1798" width="13.7109375" style="1" customWidth="1"/>
    <col min="1799" max="1799" width="14.7109375" style="1" customWidth="1"/>
    <col min="1800" max="1801" width="14.140625" style="1" customWidth="1"/>
    <col min="1802" max="1802" width="15.140625" style="1" customWidth="1"/>
    <col min="1803" max="1803" width="21.5703125" style="1" customWidth="1"/>
    <col min="1804" max="2045" width="9.140625" style="1"/>
    <col min="2046" max="2046" width="6.5703125" style="1" customWidth="1"/>
    <col min="2047" max="2047" width="35.28515625" style="1" customWidth="1"/>
    <col min="2048" max="2048" width="14" style="1" customWidth="1"/>
    <col min="2049" max="2049" width="11.42578125" style="1" customWidth="1"/>
    <col min="2050" max="2050" width="21.7109375" style="1" customWidth="1"/>
    <col min="2051" max="2051" width="13.7109375" style="1" customWidth="1"/>
    <col min="2052" max="2052" width="14.85546875" style="1" customWidth="1"/>
    <col min="2053" max="2053" width="19.5703125" style="1" customWidth="1"/>
    <col min="2054" max="2054" width="13.7109375" style="1" customWidth="1"/>
    <col min="2055" max="2055" width="14.7109375" style="1" customWidth="1"/>
    <col min="2056" max="2057" width="14.140625" style="1" customWidth="1"/>
    <col min="2058" max="2058" width="15.140625" style="1" customWidth="1"/>
    <col min="2059" max="2059" width="21.5703125" style="1" customWidth="1"/>
    <col min="2060" max="2301" width="9.140625" style="1"/>
    <col min="2302" max="2302" width="6.5703125" style="1" customWidth="1"/>
    <col min="2303" max="2303" width="35.28515625" style="1" customWidth="1"/>
    <col min="2304" max="2304" width="14" style="1" customWidth="1"/>
    <col min="2305" max="2305" width="11.42578125" style="1" customWidth="1"/>
    <col min="2306" max="2306" width="21.7109375" style="1" customWidth="1"/>
    <col min="2307" max="2307" width="13.7109375" style="1" customWidth="1"/>
    <col min="2308" max="2308" width="14.85546875" style="1" customWidth="1"/>
    <col min="2309" max="2309" width="19.5703125" style="1" customWidth="1"/>
    <col min="2310" max="2310" width="13.7109375" style="1" customWidth="1"/>
    <col min="2311" max="2311" width="14.7109375" style="1" customWidth="1"/>
    <col min="2312" max="2313" width="14.140625" style="1" customWidth="1"/>
    <col min="2314" max="2314" width="15.140625" style="1" customWidth="1"/>
    <col min="2315" max="2315" width="21.5703125" style="1" customWidth="1"/>
    <col min="2316" max="2557" width="9.140625" style="1"/>
    <col min="2558" max="2558" width="6.5703125" style="1" customWidth="1"/>
    <col min="2559" max="2559" width="35.28515625" style="1" customWidth="1"/>
    <col min="2560" max="2560" width="14" style="1" customWidth="1"/>
    <col min="2561" max="2561" width="11.42578125" style="1" customWidth="1"/>
    <col min="2562" max="2562" width="21.7109375" style="1" customWidth="1"/>
    <col min="2563" max="2563" width="13.7109375" style="1" customWidth="1"/>
    <col min="2564" max="2564" width="14.85546875" style="1" customWidth="1"/>
    <col min="2565" max="2565" width="19.5703125" style="1" customWidth="1"/>
    <col min="2566" max="2566" width="13.7109375" style="1" customWidth="1"/>
    <col min="2567" max="2567" width="14.7109375" style="1" customWidth="1"/>
    <col min="2568" max="2569" width="14.140625" style="1" customWidth="1"/>
    <col min="2570" max="2570" width="15.140625" style="1" customWidth="1"/>
    <col min="2571" max="2571" width="21.5703125" style="1" customWidth="1"/>
    <col min="2572" max="2813" width="9.140625" style="1"/>
    <col min="2814" max="2814" width="6.5703125" style="1" customWidth="1"/>
    <col min="2815" max="2815" width="35.28515625" style="1" customWidth="1"/>
    <col min="2816" max="2816" width="14" style="1" customWidth="1"/>
    <col min="2817" max="2817" width="11.42578125" style="1" customWidth="1"/>
    <col min="2818" max="2818" width="21.7109375" style="1" customWidth="1"/>
    <col min="2819" max="2819" width="13.7109375" style="1" customWidth="1"/>
    <col min="2820" max="2820" width="14.85546875" style="1" customWidth="1"/>
    <col min="2821" max="2821" width="19.5703125" style="1" customWidth="1"/>
    <col min="2822" max="2822" width="13.7109375" style="1" customWidth="1"/>
    <col min="2823" max="2823" width="14.7109375" style="1" customWidth="1"/>
    <col min="2824" max="2825" width="14.140625" style="1" customWidth="1"/>
    <col min="2826" max="2826" width="15.140625" style="1" customWidth="1"/>
    <col min="2827" max="2827" width="21.5703125" style="1" customWidth="1"/>
    <col min="2828" max="3069" width="9.140625" style="1"/>
    <col min="3070" max="3070" width="6.5703125" style="1" customWidth="1"/>
    <col min="3071" max="3071" width="35.28515625" style="1" customWidth="1"/>
    <col min="3072" max="3072" width="14" style="1" customWidth="1"/>
    <col min="3073" max="3073" width="11.42578125" style="1" customWidth="1"/>
    <col min="3074" max="3074" width="21.7109375" style="1" customWidth="1"/>
    <col min="3075" max="3075" width="13.7109375" style="1" customWidth="1"/>
    <col min="3076" max="3076" width="14.85546875" style="1" customWidth="1"/>
    <col min="3077" max="3077" width="19.5703125" style="1" customWidth="1"/>
    <col min="3078" max="3078" width="13.7109375" style="1" customWidth="1"/>
    <col min="3079" max="3079" width="14.7109375" style="1" customWidth="1"/>
    <col min="3080" max="3081" width="14.140625" style="1" customWidth="1"/>
    <col min="3082" max="3082" width="15.140625" style="1" customWidth="1"/>
    <col min="3083" max="3083" width="21.5703125" style="1" customWidth="1"/>
    <col min="3084" max="3325" width="9.140625" style="1"/>
    <col min="3326" max="3326" width="6.5703125" style="1" customWidth="1"/>
    <col min="3327" max="3327" width="35.28515625" style="1" customWidth="1"/>
    <col min="3328" max="3328" width="14" style="1" customWidth="1"/>
    <col min="3329" max="3329" width="11.42578125" style="1" customWidth="1"/>
    <col min="3330" max="3330" width="21.7109375" style="1" customWidth="1"/>
    <col min="3331" max="3331" width="13.7109375" style="1" customWidth="1"/>
    <col min="3332" max="3332" width="14.85546875" style="1" customWidth="1"/>
    <col min="3333" max="3333" width="19.5703125" style="1" customWidth="1"/>
    <col min="3334" max="3334" width="13.7109375" style="1" customWidth="1"/>
    <col min="3335" max="3335" width="14.7109375" style="1" customWidth="1"/>
    <col min="3336" max="3337" width="14.140625" style="1" customWidth="1"/>
    <col min="3338" max="3338" width="15.140625" style="1" customWidth="1"/>
    <col min="3339" max="3339" width="21.5703125" style="1" customWidth="1"/>
    <col min="3340" max="3581" width="9.140625" style="1"/>
    <col min="3582" max="3582" width="6.5703125" style="1" customWidth="1"/>
    <col min="3583" max="3583" width="35.28515625" style="1" customWidth="1"/>
    <col min="3584" max="3584" width="14" style="1" customWidth="1"/>
    <col min="3585" max="3585" width="11.42578125" style="1" customWidth="1"/>
    <col min="3586" max="3586" width="21.7109375" style="1" customWidth="1"/>
    <col min="3587" max="3587" width="13.7109375" style="1" customWidth="1"/>
    <col min="3588" max="3588" width="14.85546875" style="1" customWidth="1"/>
    <col min="3589" max="3589" width="19.5703125" style="1" customWidth="1"/>
    <col min="3590" max="3590" width="13.7109375" style="1" customWidth="1"/>
    <col min="3591" max="3591" width="14.7109375" style="1" customWidth="1"/>
    <col min="3592" max="3593" width="14.140625" style="1" customWidth="1"/>
    <col min="3594" max="3594" width="15.140625" style="1" customWidth="1"/>
    <col min="3595" max="3595" width="21.5703125" style="1" customWidth="1"/>
    <col min="3596" max="3837" width="9.140625" style="1"/>
    <col min="3838" max="3838" width="6.5703125" style="1" customWidth="1"/>
    <col min="3839" max="3839" width="35.28515625" style="1" customWidth="1"/>
    <col min="3840" max="3840" width="14" style="1" customWidth="1"/>
    <col min="3841" max="3841" width="11.42578125" style="1" customWidth="1"/>
    <col min="3842" max="3842" width="21.7109375" style="1" customWidth="1"/>
    <col min="3843" max="3843" width="13.7109375" style="1" customWidth="1"/>
    <col min="3844" max="3844" width="14.85546875" style="1" customWidth="1"/>
    <col min="3845" max="3845" width="19.5703125" style="1" customWidth="1"/>
    <col min="3846" max="3846" width="13.7109375" style="1" customWidth="1"/>
    <col min="3847" max="3847" width="14.7109375" style="1" customWidth="1"/>
    <col min="3848" max="3849" width="14.140625" style="1" customWidth="1"/>
    <col min="3850" max="3850" width="15.140625" style="1" customWidth="1"/>
    <col min="3851" max="3851" width="21.5703125" style="1" customWidth="1"/>
    <col min="3852" max="4093" width="9.140625" style="1"/>
    <col min="4094" max="4094" width="6.5703125" style="1" customWidth="1"/>
    <col min="4095" max="4095" width="35.28515625" style="1" customWidth="1"/>
    <col min="4096" max="4096" width="14" style="1" customWidth="1"/>
    <col min="4097" max="4097" width="11.42578125" style="1" customWidth="1"/>
    <col min="4098" max="4098" width="21.7109375" style="1" customWidth="1"/>
    <col min="4099" max="4099" width="13.7109375" style="1" customWidth="1"/>
    <col min="4100" max="4100" width="14.85546875" style="1" customWidth="1"/>
    <col min="4101" max="4101" width="19.5703125" style="1" customWidth="1"/>
    <col min="4102" max="4102" width="13.7109375" style="1" customWidth="1"/>
    <col min="4103" max="4103" width="14.7109375" style="1" customWidth="1"/>
    <col min="4104" max="4105" width="14.140625" style="1" customWidth="1"/>
    <col min="4106" max="4106" width="15.140625" style="1" customWidth="1"/>
    <col min="4107" max="4107" width="21.5703125" style="1" customWidth="1"/>
    <col min="4108" max="4349" width="9.140625" style="1"/>
    <col min="4350" max="4350" width="6.5703125" style="1" customWidth="1"/>
    <col min="4351" max="4351" width="35.28515625" style="1" customWidth="1"/>
    <col min="4352" max="4352" width="14" style="1" customWidth="1"/>
    <col min="4353" max="4353" width="11.42578125" style="1" customWidth="1"/>
    <col min="4354" max="4354" width="21.7109375" style="1" customWidth="1"/>
    <col min="4355" max="4355" width="13.7109375" style="1" customWidth="1"/>
    <col min="4356" max="4356" width="14.85546875" style="1" customWidth="1"/>
    <col min="4357" max="4357" width="19.5703125" style="1" customWidth="1"/>
    <col min="4358" max="4358" width="13.7109375" style="1" customWidth="1"/>
    <col min="4359" max="4359" width="14.7109375" style="1" customWidth="1"/>
    <col min="4360" max="4361" width="14.140625" style="1" customWidth="1"/>
    <col min="4362" max="4362" width="15.140625" style="1" customWidth="1"/>
    <col min="4363" max="4363" width="21.5703125" style="1" customWidth="1"/>
    <col min="4364" max="4605" width="9.140625" style="1"/>
    <col min="4606" max="4606" width="6.5703125" style="1" customWidth="1"/>
    <col min="4607" max="4607" width="35.28515625" style="1" customWidth="1"/>
    <col min="4608" max="4608" width="14" style="1" customWidth="1"/>
    <col min="4609" max="4609" width="11.42578125" style="1" customWidth="1"/>
    <col min="4610" max="4610" width="21.7109375" style="1" customWidth="1"/>
    <col min="4611" max="4611" width="13.7109375" style="1" customWidth="1"/>
    <col min="4612" max="4612" width="14.85546875" style="1" customWidth="1"/>
    <col min="4613" max="4613" width="19.5703125" style="1" customWidth="1"/>
    <col min="4614" max="4614" width="13.7109375" style="1" customWidth="1"/>
    <col min="4615" max="4615" width="14.7109375" style="1" customWidth="1"/>
    <col min="4616" max="4617" width="14.140625" style="1" customWidth="1"/>
    <col min="4618" max="4618" width="15.140625" style="1" customWidth="1"/>
    <col min="4619" max="4619" width="21.5703125" style="1" customWidth="1"/>
    <col min="4620" max="4861" width="9.140625" style="1"/>
    <col min="4862" max="4862" width="6.5703125" style="1" customWidth="1"/>
    <col min="4863" max="4863" width="35.28515625" style="1" customWidth="1"/>
    <col min="4864" max="4864" width="14" style="1" customWidth="1"/>
    <col min="4865" max="4865" width="11.42578125" style="1" customWidth="1"/>
    <col min="4866" max="4866" width="21.7109375" style="1" customWidth="1"/>
    <col min="4867" max="4867" width="13.7109375" style="1" customWidth="1"/>
    <col min="4868" max="4868" width="14.85546875" style="1" customWidth="1"/>
    <col min="4869" max="4869" width="19.5703125" style="1" customWidth="1"/>
    <col min="4870" max="4870" width="13.7109375" style="1" customWidth="1"/>
    <col min="4871" max="4871" width="14.7109375" style="1" customWidth="1"/>
    <col min="4872" max="4873" width="14.140625" style="1" customWidth="1"/>
    <col min="4874" max="4874" width="15.140625" style="1" customWidth="1"/>
    <col min="4875" max="4875" width="21.5703125" style="1" customWidth="1"/>
    <col min="4876" max="5117" width="9.140625" style="1"/>
    <col min="5118" max="5118" width="6.5703125" style="1" customWidth="1"/>
    <col min="5119" max="5119" width="35.28515625" style="1" customWidth="1"/>
    <col min="5120" max="5120" width="14" style="1" customWidth="1"/>
    <col min="5121" max="5121" width="11.42578125" style="1" customWidth="1"/>
    <col min="5122" max="5122" width="21.7109375" style="1" customWidth="1"/>
    <col min="5123" max="5123" width="13.7109375" style="1" customWidth="1"/>
    <col min="5124" max="5124" width="14.85546875" style="1" customWidth="1"/>
    <col min="5125" max="5125" width="19.5703125" style="1" customWidth="1"/>
    <col min="5126" max="5126" width="13.7109375" style="1" customWidth="1"/>
    <col min="5127" max="5127" width="14.7109375" style="1" customWidth="1"/>
    <col min="5128" max="5129" width="14.140625" style="1" customWidth="1"/>
    <col min="5130" max="5130" width="15.140625" style="1" customWidth="1"/>
    <col min="5131" max="5131" width="21.5703125" style="1" customWidth="1"/>
    <col min="5132" max="5373" width="9.140625" style="1"/>
    <col min="5374" max="5374" width="6.5703125" style="1" customWidth="1"/>
    <col min="5375" max="5375" width="35.28515625" style="1" customWidth="1"/>
    <col min="5376" max="5376" width="14" style="1" customWidth="1"/>
    <col min="5377" max="5377" width="11.42578125" style="1" customWidth="1"/>
    <col min="5378" max="5378" width="21.7109375" style="1" customWidth="1"/>
    <col min="5379" max="5379" width="13.7109375" style="1" customWidth="1"/>
    <col min="5380" max="5380" width="14.85546875" style="1" customWidth="1"/>
    <col min="5381" max="5381" width="19.5703125" style="1" customWidth="1"/>
    <col min="5382" max="5382" width="13.7109375" style="1" customWidth="1"/>
    <col min="5383" max="5383" width="14.7109375" style="1" customWidth="1"/>
    <col min="5384" max="5385" width="14.140625" style="1" customWidth="1"/>
    <col min="5386" max="5386" width="15.140625" style="1" customWidth="1"/>
    <col min="5387" max="5387" width="21.5703125" style="1" customWidth="1"/>
    <col min="5388" max="5629" width="9.140625" style="1"/>
    <col min="5630" max="5630" width="6.5703125" style="1" customWidth="1"/>
    <col min="5631" max="5631" width="35.28515625" style="1" customWidth="1"/>
    <col min="5632" max="5632" width="14" style="1" customWidth="1"/>
    <col min="5633" max="5633" width="11.42578125" style="1" customWidth="1"/>
    <col min="5634" max="5634" width="21.7109375" style="1" customWidth="1"/>
    <col min="5635" max="5635" width="13.7109375" style="1" customWidth="1"/>
    <col min="5636" max="5636" width="14.85546875" style="1" customWidth="1"/>
    <col min="5637" max="5637" width="19.5703125" style="1" customWidth="1"/>
    <col min="5638" max="5638" width="13.7109375" style="1" customWidth="1"/>
    <col min="5639" max="5639" width="14.7109375" style="1" customWidth="1"/>
    <col min="5640" max="5641" width="14.140625" style="1" customWidth="1"/>
    <col min="5642" max="5642" width="15.140625" style="1" customWidth="1"/>
    <col min="5643" max="5643" width="21.5703125" style="1" customWidth="1"/>
    <col min="5644" max="5885" width="9.140625" style="1"/>
    <col min="5886" max="5886" width="6.5703125" style="1" customWidth="1"/>
    <col min="5887" max="5887" width="35.28515625" style="1" customWidth="1"/>
    <col min="5888" max="5888" width="14" style="1" customWidth="1"/>
    <col min="5889" max="5889" width="11.42578125" style="1" customWidth="1"/>
    <col min="5890" max="5890" width="21.7109375" style="1" customWidth="1"/>
    <col min="5891" max="5891" width="13.7109375" style="1" customWidth="1"/>
    <col min="5892" max="5892" width="14.85546875" style="1" customWidth="1"/>
    <col min="5893" max="5893" width="19.5703125" style="1" customWidth="1"/>
    <col min="5894" max="5894" width="13.7109375" style="1" customWidth="1"/>
    <col min="5895" max="5895" width="14.7109375" style="1" customWidth="1"/>
    <col min="5896" max="5897" width="14.140625" style="1" customWidth="1"/>
    <col min="5898" max="5898" width="15.140625" style="1" customWidth="1"/>
    <col min="5899" max="5899" width="21.5703125" style="1" customWidth="1"/>
    <col min="5900" max="6141" width="9.140625" style="1"/>
    <col min="6142" max="6142" width="6.5703125" style="1" customWidth="1"/>
    <col min="6143" max="6143" width="35.28515625" style="1" customWidth="1"/>
    <col min="6144" max="6144" width="14" style="1" customWidth="1"/>
    <col min="6145" max="6145" width="11.42578125" style="1" customWidth="1"/>
    <col min="6146" max="6146" width="21.7109375" style="1" customWidth="1"/>
    <col min="6147" max="6147" width="13.7109375" style="1" customWidth="1"/>
    <col min="6148" max="6148" width="14.85546875" style="1" customWidth="1"/>
    <col min="6149" max="6149" width="19.5703125" style="1" customWidth="1"/>
    <col min="6150" max="6150" width="13.7109375" style="1" customWidth="1"/>
    <col min="6151" max="6151" width="14.7109375" style="1" customWidth="1"/>
    <col min="6152" max="6153" width="14.140625" style="1" customWidth="1"/>
    <col min="6154" max="6154" width="15.140625" style="1" customWidth="1"/>
    <col min="6155" max="6155" width="21.5703125" style="1" customWidth="1"/>
    <col min="6156" max="6397" width="9.140625" style="1"/>
    <col min="6398" max="6398" width="6.5703125" style="1" customWidth="1"/>
    <col min="6399" max="6399" width="35.28515625" style="1" customWidth="1"/>
    <col min="6400" max="6400" width="14" style="1" customWidth="1"/>
    <col min="6401" max="6401" width="11.42578125" style="1" customWidth="1"/>
    <col min="6402" max="6402" width="21.7109375" style="1" customWidth="1"/>
    <col min="6403" max="6403" width="13.7109375" style="1" customWidth="1"/>
    <col min="6404" max="6404" width="14.85546875" style="1" customWidth="1"/>
    <col min="6405" max="6405" width="19.5703125" style="1" customWidth="1"/>
    <col min="6406" max="6406" width="13.7109375" style="1" customWidth="1"/>
    <col min="6407" max="6407" width="14.7109375" style="1" customWidth="1"/>
    <col min="6408" max="6409" width="14.140625" style="1" customWidth="1"/>
    <col min="6410" max="6410" width="15.140625" style="1" customWidth="1"/>
    <col min="6411" max="6411" width="21.5703125" style="1" customWidth="1"/>
    <col min="6412" max="6653" width="9.140625" style="1"/>
    <col min="6654" max="6654" width="6.5703125" style="1" customWidth="1"/>
    <col min="6655" max="6655" width="35.28515625" style="1" customWidth="1"/>
    <col min="6656" max="6656" width="14" style="1" customWidth="1"/>
    <col min="6657" max="6657" width="11.42578125" style="1" customWidth="1"/>
    <col min="6658" max="6658" width="21.7109375" style="1" customWidth="1"/>
    <col min="6659" max="6659" width="13.7109375" style="1" customWidth="1"/>
    <col min="6660" max="6660" width="14.85546875" style="1" customWidth="1"/>
    <col min="6661" max="6661" width="19.5703125" style="1" customWidth="1"/>
    <col min="6662" max="6662" width="13.7109375" style="1" customWidth="1"/>
    <col min="6663" max="6663" width="14.7109375" style="1" customWidth="1"/>
    <col min="6664" max="6665" width="14.140625" style="1" customWidth="1"/>
    <col min="6666" max="6666" width="15.140625" style="1" customWidth="1"/>
    <col min="6667" max="6667" width="21.5703125" style="1" customWidth="1"/>
    <col min="6668" max="6909" width="9.140625" style="1"/>
    <col min="6910" max="6910" width="6.5703125" style="1" customWidth="1"/>
    <col min="6911" max="6911" width="35.28515625" style="1" customWidth="1"/>
    <col min="6912" max="6912" width="14" style="1" customWidth="1"/>
    <col min="6913" max="6913" width="11.42578125" style="1" customWidth="1"/>
    <col min="6914" max="6914" width="21.7109375" style="1" customWidth="1"/>
    <col min="6915" max="6915" width="13.7109375" style="1" customWidth="1"/>
    <col min="6916" max="6916" width="14.85546875" style="1" customWidth="1"/>
    <col min="6917" max="6917" width="19.5703125" style="1" customWidth="1"/>
    <col min="6918" max="6918" width="13.7109375" style="1" customWidth="1"/>
    <col min="6919" max="6919" width="14.7109375" style="1" customWidth="1"/>
    <col min="6920" max="6921" width="14.140625" style="1" customWidth="1"/>
    <col min="6922" max="6922" width="15.140625" style="1" customWidth="1"/>
    <col min="6923" max="6923" width="21.5703125" style="1" customWidth="1"/>
    <col min="6924" max="7165" width="9.140625" style="1"/>
    <col min="7166" max="7166" width="6.5703125" style="1" customWidth="1"/>
    <col min="7167" max="7167" width="35.28515625" style="1" customWidth="1"/>
    <col min="7168" max="7168" width="14" style="1" customWidth="1"/>
    <col min="7169" max="7169" width="11.42578125" style="1" customWidth="1"/>
    <col min="7170" max="7170" width="21.7109375" style="1" customWidth="1"/>
    <col min="7171" max="7171" width="13.7109375" style="1" customWidth="1"/>
    <col min="7172" max="7172" width="14.85546875" style="1" customWidth="1"/>
    <col min="7173" max="7173" width="19.5703125" style="1" customWidth="1"/>
    <col min="7174" max="7174" width="13.7109375" style="1" customWidth="1"/>
    <col min="7175" max="7175" width="14.7109375" style="1" customWidth="1"/>
    <col min="7176" max="7177" width="14.140625" style="1" customWidth="1"/>
    <col min="7178" max="7178" width="15.140625" style="1" customWidth="1"/>
    <col min="7179" max="7179" width="21.5703125" style="1" customWidth="1"/>
    <col min="7180" max="7421" width="9.140625" style="1"/>
    <col min="7422" max="7422" width="6.5703125" style="1" customWidth="1"/>
    <col min="7423" max="7423" width="35.28515625" style="1" customWidth="1"/>
    <col min="7424" max="7424" width="14" style="1" customWidth="1"/>
    <col min="7425" max="7425" width="11.42578125" style="1" customWidth="1"/>
    <col min="7426" max="7426" width="21.7109375" style="1" customWidth="1"/>
    <col min="7427" max="7427" width="13.7109375" style="1" customWidth="1"/>
    <col min="7428" max="7428" width="14.85546875" style="1" customWidth="1"/>
    <col min="7429" max="7429" width="19.5703125" style="1" customWidth="1"/>
    <col min="7430" max="7430" width="13.7109375" style="1" customWidth="1"/>
    <col min="7431" max="7431" width="14.7109375" style="1" customWidth="1"/>
    <col min="7432" max="7433" width="14.140625" style="1" customWidth="1"/>
    <col min="7434" max="7434" width="15.140625" style="1" customWidth="1"/>
    <col min="7435" max="7435" width="21.5703125" style="1" customWidth="1"/>
    <col min="7436" max="7677" width="9.140625" style="1"/>
    <col min="7678" max="7678" width="6.5703125" style="1" customWidth="1"/>
    <col min="7679" max="7679" width="35.28515625" style="1" customWidth="1"/>
    <col min="7680" max="7680" width="14" style="1" customWidth="1"/>
    <col min="7681" max="7681" width="11.42578125" style="1" customWidth="1"/>
    <col min="7682" max="7682" width="21.7109375" style="1" customWidth="1"/>
    <col min="7683" max="7683" width="13.7109375" style="1" customWidth="1"/>
    <col min="7684" max="7684" width="14.85546875" style="1" customWidth="1"/>
    <col min="7685" max="7685" width="19.5703125" style="1" customWidth="1"/>
    <col min="7686" max="7686" width="13.7109375" style="1" customWidth="1"/>
    <col min="7687" max="7687" width="14.7109375" style="1" customWidth="1"/>
    <col min="7688" max="7689" width="14.140625" style="1" customWidth="1"/>
    <col min="7690" max="7690" width="15.140625" style="1" customWidth="1"/>
    <col min="7691" max="7691" width="21.5703125" style="1" customWidth="1"/>
    <col min="7692" max="7933" width="9.140625" style="1"/>
    <col min="7934" max="7934" width="6.5703125" style="1" customWidth="1"/>
    <col min="7935" max="7935" width="35.28515625" style="1" customWidth="1"/>
    <col min="7936" max="7936" width="14" style="1" customWidth="1"/>
    <col min="7937" max="7937" width="11.42578125" style="1" customWidth="1"/>
    <col min="7938" max="7938" width="21.7109375" style="1" customWidth="1"/>
    <col min="7939" max="7939" width="13.7109375" style="1" customWidth="1"/>
    <col min="7940" max="7940" width="14.85546875" style="1" customWidth="1"/>
    <col min="7941" max="7941" width="19.5703125" style="1" customWidth="1"/>
    <col min="7942" max="7942" width="13.7109375" style="1" customWidth="1"/>
    <col min="7943" max="7943" width="14.7109375" style="1" customWidth="1"/>
    <col min="7944" max="7945" width="14.140625" style="1" customWidth="1"/>
    <col min="7946" max="7946" width="15.140625" style="1" customWidth="1"/>
    <col min="7947" max="7947" width="21.5703125" style="1" customWidth="1"/>
    <col min="7948" max="8189" width="9.140625" style="1"/>
    <col min="8190" max="8190" width="6.5703125" style="1" customWidth="1"/>
    <col min="8191" max="8191" width="35.28515625" style="1" customWidth="1"/>
    <col min="8192" max="8192" width="14" style="1" customWidth="1"/>
    <col min="8193" max="8193" width="11.42578125" style="1" customWidth="1"/>
    <col min="8194" max="8194" width="21.7109375" style="1" customWidth="1"/>
    <col min="8195" max="8195" width="13.7109375" style="1" customWidth="1"/>
    <col min="8196" max="8196" width="14.85546875" style="1" customWidth="1"/>
    <col min="8197" max="8197" width="19.5703125" style="1" customWidth="1"/>
    <col min="8198" max="8198" width="13.7109375" style="1" customWidth="1"/>
    <col min="8199" max="8199" width="14.7109375" style="1" customWidth="1"/>
    <col min="8200" max="8201" width="14.140625" style="1" customWidth="1"/>
    <col min="8202" max="8202" width="15.140625" style="1" customWidth="1"/>
    <col min="8203" max="8203" width="21.5703125" style="1" customWidth="1"/>
    <col min="8204" max="8445" width="9.140625" style="1"/>
    <col min="8446" max="8446" width="6.5703125" style="1" customWidth="1"/>
    <col min="8447" max="8447" width="35.28515625" style="1" customWidth="1"/>
    <col min="8448" max="8448" width="14" style="1" customWidth="1"/>
    <col min="8449" max="8449" width="11.42578125" style="1" customWidth="1"/>
    <col min="8450" max="8450" width="21.7109375" style="1" customWidth="1"/>
    <col min="8451" max="8451" width="13.7109375" style="1" customWidth="1"/>
    <col min="8452" max="8452" width="14.85546875" style="1" customWidth="1"/>
    <col min="8453" max="8453" width="19.5703125" style="1" customWidth="1"/>
    <col min="8454" max="8454" width="13.7109375" style="1" customWidth="1"/>
    <col min="8455" max="8455" width="14.7109375" style="1" customWidth="1"/>
    <col min="8456" max="8457" width="14.140625" style="1" customWidth="1"/>
    <col min="8458" max="8458" width="15.140625" style="1" customWidth="1"/>
    <col min="8459" max="8459" width="21.5703125" style="1" customWidth="1"/>
    <col min="8460" max="8701" width="9.140625" style="1"/>
    <col min="8702" max="8702" width="6.5703125" style="1" customWidth="1"/>
    <col min="8703" max="8703" width="35.28515625" style="1" customWidth="1"/>
    <col min="8704" max="8704" width="14" style="1" customWidth="1"/>
    <col min="8705" max="8705" width="11.42578125" style="1" customWidth="1"/>
    <col min="8706" max="8706" width="21.7109375" style="1" customWidth="1"/>
    <col min="8707" max="8707" width="13.7109375" style="1" customWidth="1"/>
    <col min="8708" max="8708" width="14.85546875" style="1" customWidth="1"/>
    <col min="8709" max="8709" width="19.5703125" style="1" customWidth="1"/>
    <col min="8710" max="8710" width="13.7109375" style="1" customWidth="1"/>
    <col min="8711" max="8711" width="14.7109375" style="1" customWidth="1"/>
    <col min="8712" max="8713" width="14.140625" style="1" customWidth="1"/>
    <col min="8714" max="8714" width="15.140625" style="1" customWidth="1"/>
    <col min="8715" max="8715" width="21.5703125" style="1" customWidth="1"/>
    <col min="8716" max="8957" width="9.140625" style="1"/>
    <col min="8958" max="8958" width="6.5703125" style="1" customWidth="1"/>
    <col min="8959" max="8959" width="35.28515625" style="1" customWidth="1"/>
    <col min="8960" max="8960" width="14" style="1" customWidth="1"/>
    <col min="8961" max="8961" width="11.42578125" style="1" customWidth="1"/>
    <col min="8962" max="8962" width="21.7109375" style="1" customWidth="1"/>
    <col min="8963" max="8963" width="13.7109375" style="1" customWidth="1"/>
    <col min="8964" max="8964" width="14.85546875" style="1" customWidth="1"/>
    <col min="8965" max="8965" width="19.5703125" style="1" customWidth="1"/>
    <col min="8966" max="8966" width="13.7109375" style="1" customWidth="1"/>
    <col min="8967" max="8967" width="14.7109375" style="1" customWidth="1"/>
    <col min="8968" max="8969" width="14.140625" style="1" customWidth="1"/>
    <col min="8970" max="8970" width="15.140625" style="1" customWidth="1"/>
    <col min="8971" max="8971" width="21.5703125" style="1" customWidth="1"/>
    <col min="8972" max="9213" width="9.140625" style="1"/>
    <col min="9214" max="9214" width="6.5703125" style="1" customWidth="1"/>
    <col min="9215" max="9215" width="35.28515625" style="1" customWidth="1"/>
    <col min="9216" max="9216" width="14" style="1" customWidth="1"/>
    <col min="9217" max="9217" width="11.42578125" style="1" customWidth="1"/>
    <col min="9218" max="9218" width="21.7109375" style="1" customWidth="1"/>
    <col min="9219" max="9219" width="13.7109375" style="1" customWidth="1"/>
    <col min="9220" max="9220" width="14.85546875" style="1" customWidth="1"/>
    <col min="9221" max="9221" width="19.5703125" style="1" customWidth="1"/>
    <col min="9222" max="9222" width="13.7109375" style="1" customWidth="1"/>
    <col min="9223" max="9223" width="14.7109375" style="1" customWidth="1"/>
    <col min="9224" max="9225" width="14.140625" style="1" customWidth="1"/>
    <col min="9226" max="9226" width="15.140625" style="1" customWidth="1"/>
    <col min="9227" max="9227" width="21.5703125" style="1" customWidth="1"/>
    <col min="9228" max="9469" width="9.140625" style="1"/>
    <col min="9470" max="9470" width="6.5703125" style="1" customWidth="1"/>
    <col min="9471" max="9471" width="35.28515625" style="1" customWidth="1"/>
    <col min="9472" max="9472" width="14" style="1" customWidth="1"/>
    <col min="9473" max="9473" width="11.42578125" style="1" customWidth="1"/>
    <col min="9474" max="9474" width="21.7109375" style="1" customWidth="1"/>
    <col min="9475" max="9475" width="13.7109375" style="1" customWidth="1"/>
    <col min="9476" max="9476" width="14.85546875" style="1" customWidth="1"/>
    <col min="9477" max="9477" width="19.5703125" style="1" customWidth="1"/>
    <col min="9478" max="9478" width="13.7109375" style="1" customWidth="1"/>
    <col min="9479" max="9479" width="14.7109375" style="1" customWidth="1"/>
    <col min="9480" max="9481" width="14.140625" style="1" customWidth="1"/>
    <col min="9482" max="9482" width="15.140625" style="1" customWidth="1"/>
    <col min="9483" max="9483" width="21.5703125" style="1" customWidth="1"/>
    <col min="9484" max="9725" width="9.140625" style="1"/>
    <col min="9726" max="9726" width="6.5703125" style="1" customWidth="1"/>
    <col min="9727" max="9727" width="35.28515625" style="1" customWidth="1"/>
    <col min="9728" max="9728" width="14" style="1" customWidth="1"/>
    <col min="9729" max="9729" width="11.42578125" style="1" customWidth="1"/>
    <col min="9730" max="9730" width="21.7109375" style="1" customWidth="1"/>
    <col min="9731" max="9731" width="13.7109375" style="1" customWidth="1"/>
    <col min="9732" max="9732" width="14.85546875" style="1" customWidth="1"/>
    <col min="9733" max="9733" width="19.5703125" style="1" customWidth="1"/>
    <col min="9734" max="9734" width="13.7109375" style="1" customWidth="1"/>
    <col min="9735" max="9735" width="14.7109375" style="1" customWidth="1"/>
    <col min="9736" max="9737" width="14.140625" style="1" customWidth="1"/>
    <col min="9738" max="9738" width="15.140625" style="1" customWidth="1"/>
    <col min="9739" max="9739" width="21.5703125" style="1" customWidth="1"/>
    <col min="9740" max="9981" width="9.140625" style="1"/>
    <col min="9982" max="9982" width="6.5703125" style="1" customWidth="1"/>
    <col min="9983" max="9983" width="35.28515625" style="1" customWidth="1"/>
    <col min="9984" max="9984" width="14" style="1" customWidth="1"/>
    <col min="9985" max="9985" width="11.42578125" style="1" customWidth="1"/>
    <col min="9986" max="9986" width="21.7109375" style="1" customWidth="1"/>
    <col min="9987" max="9987" width="13.7109375" style="1" customWidth="1"/>
    <col min="9988" max="9988" width="14.85546875" style="1" customWidth="1"/>
    <col min="9989" max="9989" width="19.5703125" style="1" customWidth="1"/>
    <col min="9990" max="9990" width="13.7109375" style="1" customWidth="1"/>
    <col min="9991" max="9991" width="14.7109375" style="1" customWidth="1"/>
    <col min="9992" max="9993" width="14.140625" style="1" customWidth="1"/>
    <col min="9994" max="9994" width="15.140625" style="1" customWidth="1"/>
    <col min="9995" max="9995" width="21.5703125" style="1" customWidth="1"/>
    <col min="9996" max="10237" width="9.140625" style="1"/>
    <col min="10238" max="10238" width="6.5703125" style="1" customWidth="1"/>
    <col min="10239" max="10239" width="35.28515625" style="1" customWidth="1"/>
    <col min="10240" max="10240" width="14" style="1" customWidth="1"/>
    <col min="10241" max="10241" width="11.42578125" style="1" customWidth="1"/>
    <col min="10242" max="10242" width="21.7109375" style="1" customWidth="1"/>
    <col min="10243" max="10243" width="13.7109375" style="1" customWidth="1"/>
    <col min="10244" max="10244" width="14.85546875" style="1" customWidth="1"/>
    <col min="10245" max="10245" width="19.5703125" style="1" customWidth="1"/>
    <col min="10246" max="10246" width="13.7109375" style="1" customWidth="1"/>
    <col min="10247" max="10247" width="14.7109375" style="1" customWidth="1"/>
    <col min="10248" max="10249" width="14.140625" style="1" customWidth="1"/>
    <col min="10250" max="10250" width="15.140625" style="1" customWidth="1"/>
    <col min="10251" max="10251" width="21.5703125" style="1" customWidth="1"/>
    <col min="10252" max="10493" width="9.140625" style="1"/>
    <col min="10494" max="10494" width="6.5703125" style="1" customWidth="1"/>
    <col min="10495" max="10495" width="35.28515625" style="1" customWidth="1"/>
    <col min="10496" max="10496" width="14" style="1" customWidth="1"/>
    <col min="10497" max="10497" width="11.42578125" style="1" customWidth="1"/>
    <col min="10498" max="10498" width="21.7109375" style="1" customWidth="1"/>
    <col min="10499" max="10499" width="13.7109375" style="1" customWidth="1"/>
    <col min="10500" max="10500" width="14.85546875" style="1" customWidth="1"/>
    <col min="10501" max="10501" width="19.5703125" style="1" customWidth="1"/>
    <col min="10502" max="10502" width="13.7109375" style="1" customWidth="1"/>
    <col min="10503" max="10503" width="14.7109375" style="1" customWidth="1"/>
    <col min="10504" max="10505" width="14.140625" style="1" customWidth="1"/>
    <col min="10506" max="10506" width="15.140625" style="1" customWidth="1"/>
    <col min="10507" max="10507" width="21.5703125" style="1" customWidth="1"/>
    <col min="10508" max="10749" width="9.140625" style="1"/>
    <col min="10750" max="10750" width="6.5703125" style="1" customWidth="1"/>
    <col min="10751" max="10751" width="35.28515625" style="1" customWidth="1"/>
    <col min="10752" max="10752" width="14" style="1" customWidth="1"/>
    <col min="10753" max="10753" width="11.42578125" style="1" customWidth="1"/>
    <col min="10754" max="10754" width="21.7109375" style="1" customWidth="1"/>
    <col min="10755" max="10755" width="13.7109375" style="1" customWidth="1"/>
    <col min="10756" max="10756" width="14.85546875" style="1" customWidth="1"/>
    <col min="10757" max="10757" width="19.5703125" style="1" customWidth="1"/>
    <col min="10758" max="10758" width="13.7109375" style="1" customWidth="1"/>
    <col min="10759" max="10759" width="14.7109375" style="1" customWidth="1"/>
    <col min="10760" max="10761" width="14.140625" style="1" customWidth="1"/>
    <col min="10762" max="10762" width="15.140625" style="1" customWidth="1"/>
    <col min="10763" max="10763" width="21.5703125" style="1" customWidth="1"/>
    <col min="10764" max="11005" width="9.140625" style="1"/>
    <col min="11006" max="11006" width="6.5703125" style="1" customWidth="1"/>
    <col min="11007" max="11007" width="35.28515625" style="1" customWidth="1"/>
    <col min="11008" max="11008" width="14" style="1" customWidth="1"/>
    <col min="11009" max="11009" width="11.42578125" style="1" customWidth="1"/>
    <col min="11010" max="11010" width="21.7109375" style="1" customWidth="1"/>
    <col min="11011" max="11011" width="13.7109375" style="1" customWidth="1"/>
    <col min="11012" max="11012" width="14.85546875" style="1" customWidth="1"/>
    <col min="11013" max="11013" width="19.5703125" style="1" customWidth="1"/>
    <col min="11014" max="11014" width="13.7109375" style="1" customWidth="1"/>
    <col min="11015" max="11015" width="14.7109375" style="1" customWidth="1"/>
    <col min="11016" max="11017" width="14.140625" style="1" customWidth="1"/>
    <col min="11018" max="11018" width="15.140625" style="1" customWidth="1"/>
    <col min="11019" max="11019" width="21.5703125" style="1" customWidth="1"/>
    <col min="11020" max="11261" width="9.140625" style="1"/>
    <col min="11262" max="11262" width="6.5703125" style="1" customWidth="1"/>
    <col min="11263" max="11263" width="35.28515625" style="1" customWidth="1"/>
    <col min="11264" max="11264" width="14" style="1" customWidth="1"/>
    <col min="11265" max="11265" width="11.42578125" style="1" customWidth="1"/>
    <col min="11266" max="11266" width="21.7109375" style="1" customWidth="1"/>
    <col min="11267" max="11267" width="13.7109375" style="1" customWidth="1"/>
    <col min="11268" max="11268" width="14.85546875" style="1" customWidth="1"/>
    <col min="11269" max="11269" width="19.5703125" style="1" customWidth="1"/>
    <col min="11270" max="11270" width="13.7109375" style="1" customWidth="1"/>
    <col min="11271" max="11271" width="14.7109375" style="1" customWidth="1"/>
    <col min="11272" max="11273" width="14.140625" style="1" customWidth="1"/>
    <col min="11274" max="11274" width="15.140625" style="1" customWidth="1"/>
    <col min="11275" max="11275" width="21.5703125" style="1" customWidth="1"/>
    <col min="11276" max="11517" width="9.140625" style="1"/>
    <col min="11518" max="11518" width="6.5703125" style="1" customWidth="1"/>
    <col min="11519" max="11519" width="35.28515625" style="1" customWidth="1"/>
    <col min="11520" max="11520" width="14" style="1" customWidth="1"/>
    <col min="11521" max="11521" width="11.42578125" style="1" customWidth="1"/>
    <col min="11522" max="11522" width="21.7109375" style="1" customWidth="1"/>
    <col min="11523" max="11523" width="13.7109375" style="1" customWidth="1"/>
    <col min="11524" max="11524" width="14.85546875" style="1" customWidth="1"/>
    <col min="11525" max="11525" width="19.5703125" style="1" customWidth="1"/>
    <col min="11526" max="11526" width="13.7109375" style="1" customWidth="1"/>
    <col min="11527" max="11527" width="14.7109375" style="1" customWidth="1"/>
    <col min="11528" max="11529" width="14.140625" style="1" customWidth="1"/>
    <col min="11530" max="11530" width="15.140625" style="1" customWidth="1"/>
    <col min="11531" max="11531" width="21.5703125" style="1" customWidth="1"/>
    <col min="11532" max="11773" width="9.140625" style="1"/>
    <col min="11774" max="11774" width="6.5703125" style="1" customWidth="1"/>
    <col min="11775" max="11775" width="35.28515625" style="1" customWidth="1"/>
    <col min="11776" max="11776" width="14" style="1" customWidth="1"/>
    <col min="11777" max="11777" width="11.42578125" style="1" customWidth="1"/>
    <col min="11778" max="11778" width="21.7109375" style="1" customWidth="1"/>
    <col min="11779" max="11779" width="13.7109375" style="1" customWidth="1"/>
    <col min="11780" max="11780" width="14.85546875" style="1" customWidth="1"/>
    <col min="11781" max="11781" width="19.5703125" style="1" customWidth="1"/>
    <col min="11782" max="11782" width="13.7109375" style="1" customWidth="1"/>
    <col min="11783" max="11783" width="14.7109375" style="1" customWidth="1"/>
    <col min="11784" max="11785" width="14.140625" style="1" customWidth="1"/>
    <col min="11786" max="11786" width="15.140625" style="1" customWidth="1"/>
    <col min="11787" max="11787" width="21.5703125" style="1" customWidth="1"/>
    <col min="11788" max="12029" width="9.140625" style="1"/>
    <col min="12030" max="12030" width="6.5703125" style="1" customWidth="1"/>
    <col min="12031" max="12031" width="35.28515625" style="1" customWidth="1"/>
    <col min="12032" max="12032" width="14" style="1" customWidth="1"/>
    <col min="12033" max="12033" width="11.42578125" style="1" customWidth="1"/>
    <col min="12034" max="12034" width="21.7109375" style="1" customWidth="1"/>
    <col min="12035" max="12035" width="13.7109375" style="1" customWidth="1"/>
    <col min="12036" max="12036" width="14.85546875" style="1" customWidth="1"/>
    <col min="12037" max="12037" width="19.5703125" style="1" customWidth="1"/>
    <col min="12038" max="12038" width="13.7109375" style="1" customWidth="1"/>
    <col min="12039" max="12039" width="14.7109375" style="1" customWidth="1"/>
    <col min="12040" max="12041" width="14.140625" style="1" customWidth="1"/>
    <col min="12042" max="12042" width="15.140625" style="1" customWidth="1"/>
    <col min="12043" max="12043" width="21.5703125" style="1" customWidth="1"/>
    <col min="12044" max="12285" width="9.140625" style="1"/>
    <col min="12286" max="12286" width="6.5703125" style="1" customWidth="1"/>
    <col min="12287" max="12287" width="35.28515625" style="1" customWidth="1"/>
    <col min="12288" max="12288" width="14" style="1" customWidth="1"/>
    <col min="12289" max="12289" width="11.42578125" style="1" customWidth="1"/>
    <col min="12290" max="12290" width="21.7109375" style="1" customWidth="1"/>
    <col min="12291" max="12291" width="13.7109375" style="1" customWidth="1"/>
    <col min="12292" max="12292" width="14.85546875" style="1" customWidth="1"/>
    <col min="12293" max="12293" width="19.5703125" style="1" customWidth="1"/>
    <col min="12294" max="12294" width="13.7109375" style="1" customWidth="1"/>
    <col min="12295" max="12295" width="14.7109375" style="1" customWidth="1"/>
    <col min="12296" max="12297" width="14.140625" style="1" customWidth="1"/>
    <col min="12298" max="12298" width="15.140625" style="1" customWidth="1"/>
    <col min="12299" max="12299" width="21.5703125" style="1" customWidth="1"/>
    <col min="12300" max="12541" width="9.140625" style="1"/>
    <col min="12542" max="12542" width="6.5703125" style="1" customWidth="1"/>
    <col min="12543" max="12543" width="35.28515625" style="1" customWidth="1"/>
    <col min="12544" max="12544" width="14" style="1" customWidth="1"/>
    <col min="12545" max="12545" width="11.42578125" style="1" customWidth="1"/>
    <col min="12546" max="12546" width="21.7109375" style="1" customWidth="1"/>
    <col min="12547" max="12547" width="13.7109375" style="1" customWidth="1"/>
    <col min="12548" max="12548" width="14.85546875" style="1" customWidth="1"/>
    <col min="12549" max="12549" width="19.5703125" style="1" customWidth="1"/>
    <col min="12550" max="12550" width="13.7109375" style="1" customWidth="1"/>
    <col min="12551" max="12551" width="14.7109375" style="1" customWidth="1"/>
    <col min="12552" max="12553" width="14.140625" style="1" customWidth="1"/>
    <col min="12554" max="12554" width="15.140625" style="1" customWidth="1"/>
    <col min="12555" max="12555" width="21.5703125" style="1" customWidth="1"/>
    <col min="12556" max="12797" width="9.140625" style="1"/>
    <col min="12798" max="12798" width="6.5703125" style="1" customWidth="1"/>
    <col min="12799" max="12799" width="35.28515625" style="1" customWidth="1"/>
    <col min="12800" max="12800" width="14" style="1" customWidth="1"/>
    <col min="12801" max="12801" width="11.42578125" style="1" customWidth="1"/>
    <col min="12802" max="12802" width="21.7109375" style="1" customWidth="1"/>
    <col min="12803" max="12803" width="13.7109375" style="1" customWidth="1"/>
    <col min="12804" max="12804" width="14.85546875" style="1" customWidth="1"/>
    <col min="12805" max="12805" width="19.5703125" style="1" customWidth="1"/>
    <col min="12806" max="12806" width="13.7109375" style="1" customWidth="1"/>
    <col min="12807" max="12807" width="14.7109375" style="1" customWidth="1"/>
    <col min="12808" max="12809" width="14.140625" style="1" customWidth="1"/>
    <col min="12810" max="12810" width="15.140625" style="1" customWidth="1"/>
    <col min="12811" max="12811" width="21.5703125" style="1" customWidth="1"/>
    <col min="12812" max="13053" width="9.140625" style="1"/>
    <col min="13054" max="13054" width="6.5703125" style="1" customWidth="1"/>
    <col min="13055" max="13055" width="35.28515625" style="1" customWidth="1"/>
    <col min="13056" max="13056" width="14" style="1" customWidth="1"/>
    <col min="13057" max="13057" width="11.42578125" style="1" customWidth="1"/>
    <col min="13058" max="13058" width="21.7109375" style="1" customWidth="1"/>
    <col min="13059" max="13059" width="13.7109375" style="1" customWidth="1"/>
    <col min="13060" max="13060" width="14.85546875" style="1" customWidth="1"/>
    <col min="13061" max="13061" width="19.5703125" style="1" customWidth="1"/>
    <col min="13062" max="13062" width="13.7109375" style="1" customWidth="1"/>
    <col min="13063" max="13063" width="14.7109375" style="1" customWidth="1"/>
    <col min="13064" max="13065" width="14.140625" style="1" customWidth="1"/>
    <col min="13066" max="13066" width="15.140625" style="1" customWidth="1"/>
    <col min="13067" max="13067" width="21.5703125" style="1" customWidth="1"/>
    <col min="13068" max="13309" width="9.140625" style="1"/>
    <col min="13310" max="13310" width="6.5703125" style="1" customWidth="1"/>
    <col min="13311" max="13311" width="35.28515625" style="1" customWidth="1"/>
    <col min="13312" max="13312" width="14" style="1" customWidth="1"/>
    <col min="13313" max="13313" width="11.42578125" style="1" customWidth="1"/>
    <col min="13314" max="13314" width="21.7109375" style="1" customWidth="1"/>
    <col min="13315" max="13315" width="13.7109375" style="1" customWidth="1"/>
    <col min="13316" max="13316" width="14.85546875" style="1" customWidth="1"/>
    <col min="13317" max="13317" width="19.5703125" style="1" customWidth="1"/>
    <col min="13318" max="13318" width="13.7109375" style="1" customWidth="1"/>
    <col min="13319" max="13319" width="14.7109375" style="1" customWidth="1"/>
    <col min="13320" max="13321" width="14.140625" style="1" customWidth="1"/>
    <col min="13322" max="13322" width="15.140625" style="1" customWidth="1"/>
    <col min="13323" max="13323" width="21.5703125" style="1" customWidth="1"/>
    <col min="13324" max="13565" width="9.140625" style="1"/>
    <col min="13566" max="13566" width="6.5703125" style="1" customWidth="1"/>
    <col min="13567" max="13567" width="35.28515625" style="1" customWidth="1"/>
    <col min="13568" max="13568" width="14" style="1" customWidth="1"/>
    <col min="13569" max="13569" width="11.42578125" style="1" customWidth="1"/>
    <col min="13570" max="13570" width="21.7109375" style="1" customWidth="1"/>
    <col min="13571" max="13571" width="13.7109375" style="1" customWidth="1"/>
    <col min="13572" max="13572" width="14.85546875" style="1" customWidth="1"/>
    <col min="13573" max="13573" width="19.5703125" style="1" customWidth="1"/>
    <col min="13574" max="13574" width="13.7109375" style="1" customWidth="1"/>
    <col min="13575" max="13575" width="14.7109375" style="1" customWidth="1"/>
    <col min="13576" max="13577" width="14.140625" style="1" customWidth="1"/>
    <col min="13578" max="13578" width="15.140625" style="1" customWidth="1"/>
    <col min="13579" max="13579" width="21.5703125" style="1" customWidth="1"/>
    <col min="13580" max="13821" width="9.140625" style="1"/>
    <col min="13822" max="13822" width="6.5703125" style="1" customWidth="1"/>
    <col min="13823" max="13823" width="35.28515625" style="1" customWidth="1"/>
    <col min="13824" max="13824" width="14" style="1" customWidth="1"/>
    <col min="13825" max="13825" width="11.42578125" style="1" customWidth="1"/>
    <col min="13826" max="13826" width="21.7109375" style="1" customWidth="1"/>
    <col min="13827" max="13827" width="13.7109375" style="1" customWidth="1"/>
    <col min="13828" max="13828" width="14.85546875" style="1" customWidth="1"/>
    <col min="13829" max="13829" width="19.5703125" style="1" customWidth="1"/>
    <col min="13830" max="13830" width="13.7109375" style="1" customWidth="1"/>
    <col min="13831" max="13831" width="14.7109375" style="1" customWidth="1"/>
    <col min="13832" max="13833" width="14.140625" style="1" customWidth="1"/>
    <col min="13834" max="13834" width="15.140625" style="1" customWidth="1"/>
    <col min="13835" max="13835" width="21.5703125" style="1" customWidth="1"/>
    <col min="13836" max="14077" width="9.140625" style="1"/>
    <col min="14078" max="14078" width="6.5703125" style="1" customWidth="1"/>
    <col min="14079" max="14079" width="35.28515625" style="1" customWidth="1"/>
    <col min="14080" max="14080" width="14" style="1" customWidth="1"/>
    <col min="14081" max="14081" width="11.42578125" style="1" customWidth="1"/>
    <col min="14082" max="14082" width="21.7109375" style="1" customWidth="1"/>
    <col min="14083" max="14083" width="13.7109375" style="1" customWidth="1"/>
    <col min="14084" max="14084" width="14.85546875" style="1" customWidth="1"/>
    <col min="14085" max="14085" width="19.5703125" style="1" customWidth="1"/>
    <col min="14086" max="14086" width="13.7109375" style="1" customWidth="1"/>
    <col min="14087" max="14087" width="14.7109375" style="1" customWidth="1"/>
    <col min="14088" max="14089" width="14.140625" style="1" customWidth="1"/>
    <col min="14090" max="14090" width="15.140625" style="1" customWidth="1"/>
    <col min="14091" max="14091" width="21.5703125" style="1" customWidth="1"/>
    <col min="14092" max="14333" width="9.140625" style="1"/>
    <col min="14334" max="14334" width="6.5703125" style="1" customWidth="1"/>
    <col min="14335" max="14335" width="35.28515625" style="1" customWidth="1"/>
    <col min="14336" max="14336" width="14" style="1" customWidth="1"/>
    <col min="14337" max="14337" width="11.42578125" style="1" customWidth="1"/>
    <col min="14338" max="14338" width="21.7109375" style="1" customWidth="1"/>
    <col min="14339" max="14339" width="13.7109375" style="1" customWidth="1"/>
    <col min="14340" max="14340" width="14.85546875" style="1" customWidth="1"/>
    <col min="14341" max="14341" width="19.5703125" style="1" customWidth="1"/>
    <col min="14342" max="14342" width="13.7109375" style="1" customWidth="1"/>
    <col min="14343" max="14343" width="14.7109375" style="1" customWidth="1"/>
    <col min="14344" max="14345" width="14.140625" style="1" customWidth="1"/>
    <col min="14346" max="14346" width="15.140625" style="1" customWidth="1"/>
    <col min="14347" max="14347" width="21.5703125" style="1" customWidth="1"/>
    <col min="14348" max="14589" width="9.140625" style="1"/>
    <col min="14590" max="14590" width="6.5703125" style="1" customWidth="1"/>
    <col min="14591" max="14591" width="35.28515625" style="1" customWidth="1"/>
    <col min="14592" max="14592" width="14" style="1" customWidth="1"/>
    <col min="14593" max="14593" width="11.42578125" style="1" customWidth="1"/>
    <col min="14594" max="14594" width="21.7109375" style="1" customWidth="1"/>
    <col min="14595" max="14595" width="13.7109375" style="1" customWidth="1"/>
    <col min="14596" max="14596" width="14.85546875" style="1" customWidth="1"/>
    <col min="14597" max="14597" width="19.5703125" style="1" customWidth="1"/>
    <col min="14598" max="14598" width="13.7109375" style="1" customWidth="1"/>
    <col min="14599" max="14599" width="14.7109375" style="1" customWidth="1"/>
    <col min="14600" max="14601" width="14.140625" style="1" customWidth="1"/>
    <col min="14602" max="14602" width="15.140625" style="1" customWidth="1"/>
    <col min="14603" max="14603" width="21.5703125" style="1" customWidth="1"/>
    <col min="14604" max="14845" width="9.140625" style="1"/>
    <col min="14846" max="14846" width="6.5703125" style="1" customWidth="1"/>
    <col min="14847" max="14847" width="35.28515625" style="1" customWidth="1"/>
    <col min="14848" max="14848" width="14" style="1" customWidth="1"/>
    <col min="14849" max="14849" width="11.42578125" style="1" customWidth="1"/>
    <col min="14850" max="14850" width="21.7109375" style="1" customWidth="1"/>
    <col min="14851" max="14851" width="13.7109375" style="1" customWidth="1"/>
    <col min="14852" max="14852" width="14.85546875" style="1" customWidth="1"/>
    <col min="14853" max="14853" width="19.5703125" style="1" customWidth="1"/>
    <col min="14854" max="14854" width="13.7109375" style="1" customWidth="1"/>
    <col min="14855" max="14855" width="14.7109375" style="1" customWidth="1"/>
    <col min="14856" max="14857" width="14.140625" style="1" customWidth="1"/>
    <col min="14858" max="14858" width="15.140625" style="1" customWidth="1"/>
    <col min="14859" max="14859" width="21.5703125" style="1" customWidth="1"/>
    <col min="14860" max="15101" width="9.140625" style="1"/>
    <col min="15102" max="15102" width="6.5703125" style="1" customWidth="1"/>
    <col min="15103" max="15103" width="35.28515625" style="1" customWidth="1"/>
    <col min="15104" max="15104" width="14" style="1" customWidth="1"/>
    <col min="15105" max="15105" width="11.42578125" style="1" customWidth="1"/>
    <col min="15106" max="15106" width="21.7109375" style="1" customWidth="1"/>
    <col min="15107" max="15107" width="13.7109375" style="1" customWidth="1"/>
    <col min="15108" max="15108" width="14.85546875" style="1" customWidth="1"/>
    <col min="15109" max="15109" width="19.5703125" style="1" customWidth="1"/>
    <col min="15110" max="15110" width="13.7109375" style="1" customWidth="1"/>
    <col min="15111" max="15111" width="14.7109375" style="1" customWidth="1"/>
    <col min="15112" max="15113" width="14.140625" style="1" customWidth="1"/>
    <col min="15114" max="15114" width="15.140625" style="1" customWidth="1"/>
    <col min="15115" max="15115" width="21.5703125" style="1" customWidth="1"/>
    <col min="15116" max="15357" width="9.140625" style="1"/>
    <col min="15358" max="15358" width="6.5703125" style="1" customWidth="1"/>
    <col min="15359" max="15359" width="35.28515625" style="1" customWidth="1"/>
    <col min="15360" max="15360" width="14" style="1" customWidth="1"/>
    <col min="15361" max="15361" width="11.42578125" style="1" customWidth="1"/>
    <col min="15362" max="15362" width="21.7109375" style="1" customWidth="1"/>
    <col min="15363" max="15363" width="13.7109375" style="1" customWidth="1"/>
    <col min="15364" max="15364" width="14.85546875" style="1" customWidth="1"/>
    <col min="15365" max="15365" width="19.5703125" style="1" customWidth="1"/>
    <col min="15366" max="15366" width="13.7109375" style="1" customWidth="1"/>
    <col min="15367" max="15367" width="14.7109375" style="1" customWidth="1"/>
    <col min="15368" max="15369" width="14.140625" style="1" customWidth="1"/>
    <col min="15370" max="15370" width="15.140625" style="1" customWidth="1"/>
    <col min="15371" max="15371" width="21.5703125" style="1" customWidth="1"/>
    <col min="15372" max="15613" width="9.140625" style="1"/>
    <col min="15614" max="15614" width="6.5703125" style="1" customWidth="1"/>
    <col min="15615" max="15615" width="35.28515625" style="1" customWidth="1"/>
    <col min="15616" max="15616" width="14" style="1" customWidth="1"/>
    <col min="15617" max="15617" width="11.42578125" style="1" customWidth="1"/>
    <col min="15618" max="15618" width="21.7109375" style="1" customWidth="1"/>
    <col min="15619" max="15619" width="13.7109375" style="1" customWidth="1"/>
    <col min="15620" max="15620" width="14.85546875" style="1" customWidth="1"/>
    <col min="15621" max="15621" width="19.5703125" style="1" customWidth="1"/>
    <col min="15622" max="15622" width="13.7109375" style="1" customWidth="1"/>
    <col min="15623" max="15623" width="14.7109375" style="1" customWidth="1"/>
    <col min="15624" max="15625" width="14.140625" style="1" customWidth="1"/>
    <col min="15626" max="15626" width="15.140625" style="1" customWidth="1"/>
    <col min="15627" max="15627" width="21.5703125" style="1" customWidth="1"/>
    <col min="15628" max="15869" width="9.140625" style="1"/>
    <col min="15870" max="15870" width="6.5703125" style="1" customWidth="1"/>
    <col min="15871" max="15871" width="35.28515625" style="1" customWidth="1"/>
    <col min="15872" max="15872" width="14" style="1" customWidth="1"/>
    <col min="15873" max="15873" width="11.42578125" style="1" customWidth="1"/>
    <col min="15874" max="15874" width="21.7109375" style="1" customWidth="1"/>
    <col min="15875" max="15875" width="13.7109375" style="1" customWidth="1"/>
    <col min="15876" max="15876" width="14.85546875" style="1" customWidth="1"/>
    <col min="15877" max="15877" width="19.5703125" style="1" customWidth="1"/>
    <col min="15878" max="15878" width="13.7109375" style="1" customWidth="1"/>
    <col min="15879" max="15879" width="14.7109375" style="1" customWidth="1"/>
    <col min="15880" max="15881" width="14.140625" style="1" customWidth="1"/>
    <col min="15882" max="15882" width="15.140625" style="1" customWidth="1"/>
    <col min="15883" max="15883" width="21.5703125" style="1" customWidth="1"/>
    <col min="15884" max="16125" width="9.140625" style="1"/>
    <col min="16126" max="16126" width="6.5703125" style="1" customWidth="1"/>
    <col min="16127" max="16127" width="35.28515625" style="1" customWidth="1"/>
    <col min="16128" max="16128" width="14" style="1" customWidth="1"/>
    <col min="16129" max="16129" width="11.42578125" style="1" customWidth="1"/>
    <col min="16130" max="16130" width="21.7109375" style="1" customWidth="1"/>
    <col min="16131" max="16131" width="13.7109375" style="1" customWidth="1"/>
    <col min="16132" max="16132" width="14.85546875" style="1" customWidth="1"/>
    <col min="16133" max="16133" width="19.5703125" style="1" customWidth="1"/>
    <col min="16134" max="16134" width="13.7109375" style="1" customWidth="1"/>
    <col min="16135" max="16135" width="14.7109375" style="1" customWidth="1"/>
    <col min="16136" max="16137" width="14.140625" style="1" customWidth="1"/>
    <col min="16138" max="16138" width="15.140625" style="1" customWidth="1"/>
    <col min="16139" max="16139" width="21.5703125" style="1" customWidth="1"/>
    <col min="16140" max="16384" width="9.140625" style="1"/>
  </cols>
  <sheetData>
    <row r="1" spans="1:11" ht="41.25" customHeight="1" x14ac:dyDescent="0.25">
      <c r="A1" s="72" t="s">
        <v>44</v>
      </c>
      <c r="B1" s="72"/>
      <c r="C1" s="72"/>
      <c r="D1" s="72"/>
      <c r="E1" s="72"/>
      <c r="F1" s="72"/>
      <c r="G1" s="72"/>
      <c r="H1" s="72"/>
      <c r="I1" s="72"/>
      <c r="J1" s="72"/>
      <c r="K1" s="72"/>
    </row>
    <row r="2" spans="1:11" ht="24" customHeight="1" x14ac:dyDescent="0.25">
      <c r="A2" s="72" t="s">
        <v>53</v>
      </c>
      <c r="B2" s="72"/>
      <c r="C2" s="72"/>
      <c r="D2" s="72"/>
      <c r="E2" s="72"/>
      <c r="F2" s="72"/>
      <c r="G2" s="72"/>
      <c r="H2" s="72"/>
      <c r="I2" s="72"/>
      <c r="J2" s="72"/>
      <c r="K2" s="72"/>
    </row>
    <row r="3" spans="1:11" ht="24" customHeight="1" x14ac:dyDescent="0.25">
      <c r="A3" s="59" t="s">
        <v>12</v>
      </c>
      <c r="B3" s="59" t="s">
        <v>13</v>
      </c>
      <c r="C3" s="59" t="s">
        <v>14</v>
      </c>
      <c r="D3" s="59" t="s">
        <v>15</v>
      </c>
      <c r="E3" s="59" t="s">
        <v>16</v>
      </c>
      <c r="F3" s="59" t="s">
        <v>17</v>
      </c>
      <c r="G3" s="56" t="s">
        <v>24</v>
      </c>
      <c r="H3" s="56" t="s">
        <v>18</v>
      </c>
      <c r="I3" s="59" t="s">
        <v>19</v>
      </c>
      <c r="J3" s="59"/>
      <c r="K3" s="59"/>
    </row>
    <row r="4" spans="1:11" ht="15" customHeight="1" x14ac:dyDescent="0.25">
      <c r="A4" s="59"/>
      <c r="B4" s="59"/>
      <c r="C4" s="59"/>
      <c r="D4" s="59"/>
      <c r="E4" s="59"/>
      <c r="F4" s="59"/>
      <c r="G4" s="57"/>
      <c r="H4" s="57"/>
      <c r="I4" s="59" t="s">
        <v>20</v>
      </c>
      <c r="J4" s="56" t="s">
        <v>21</v>
      </c>
      <c r="K4" s="59" t="s">
        <v>22</v>
      </c>
    </row>
    <row r="5" spans="1:11" ht="31.5" customHeight="1" x14ac:dyDescent="0.25">
      <c r="A5" s="59"/>
      <c r="B5" s="59"/>
      <c r="C5" s="59"/>
      <c r="D5" s="59"/>
      <c r="E5" s="59"/>
      <c r="F5" s="59"/>
      <c r="G5" s="58"/>
      <c r="H5" s="58"/>
      <c r="I5" s="59"/>
      <c r="J5" s="58"/>
      <c r="K5" s="59"/>
    </row>
    <row r="6" spans="1:11" x14ac:dyDescent="0.25">
      <c r="A6" s="8">
        <v>1</v>
      </c>
      <c r="B6" s="8">
        <v>2</v>
      </c>
      <c r="C6" s="8">
        <v>3</v>
      </c>
      <c r="D6" s="8">
        <f t="shared" ref="D6:I6" si="0">C6+1</f>
        <v>4</v>
      </c>
      <c r="E6" s="8">
        <f t="shared" si="0"/>
        <v>5</v>
      </c>
      <c r="F6" s="8">
        <f t="shared" si="0"/>
        <v>6</v>
      </c>
      <c r="G6" s="8">
        <f t="shared" si="0"/>
        <v>7</v>
      </c>
      <c r="H6" s="8">
        <f t="shared" si="0"/>
        <v>8</v>
      </c>
      <c r="I6" s="8">
        <f t="shared" si="0"/>
        <v>9</v>
      </c>
      <c r="J6" s="8">
        <v>10</v>
      </c>
      <c r="K6" s="8">
        <v>11</v>
      </c>
    </row>
    <row r="7" spans="1:11" s="3" customFormat="1" ht="47.25" x14ac:dyDescent="0.25">
      <c r="A7" s="10">
        <v>1</v>
      </c>
      <c r="B7" s="9" t="s">
        <v>36</v>
      </c>
      <c r="C7" s="11" t="s">
        <v>42</v>
      </c>
      <c r="D7" s="11" t="s">
        <v>43</v>
      </c>
      <c r="E7" s="4" t="s">
        <v>1</v>
      </c>
      <c r="F7" s="13">
        <v>44270</v>
      </c>
      <c r="G7" s="14">
        <v>1270528</v>
      </c>
      <c r="H7" s="5"/>
      <c r="I7" s="44">
        <f>K7</f>
        <v>1270.5</v>
      </c>
      <c r="J7" s="6"/>
      <c r="K7" s="6">
        <f>'Подпрограмма 2'!I7</f>
        <v>1270.5</v>
      </c>
    </row>
    <row r="8" spans="1:11" s="3" customFormat="1" ht="57" customHeight="1" x14ac:dyDescent="0.25">
      <c r="A8" s="10">
        <v>2</v>
      </c>
      <c r="B8" s="9" t="s">
        <v>46</v>
      </c>
      <c r="C8" s="11" t="s">
        <v>72</v>
      </c>
      <c r="D8" s="12" t="s">
        <v>50</v>
      </c>
      <c r="E8" s="4" t="s">
        <v>67</v>
      </c>
      <c r="F8" s="13">
        <v>44895</v>
      </c>
      <c r="G8" s="14">
        <v>1264570.8</v>
      </c>
      <c r="H8" s="5"/>
      <c r="I8" s="7">
        <f>K8</f>
        <v>0</v>
      </c>
      <c r="J8" s="6"/>
      <c r="K8" s="6">
        <f>'Подпрограмма 2'!I8</f>
        <v>0</v>
      </c>
    </row>
    <row r="9" spans="1:11" s="3" customFormat="1" ht="47.25" x14ac:dyDescent="0.25">
      <c r="A9" s="10">
        <v>3</v>
      </c>
      <c r="B9" s="9" t="s">
        <v>41</v>
      </c>
      <c r="C9" s="11" t="s">
        <v>73</v>
      </c>
      <c r="D9" s="11" t="s">
        <v>68</v>
      </c>
      <c r="E9" s="4" t="s">
        <v>37</v>
      </c>
      <c r="F9" s="41" t="s">
        <v>69</v>
      </c>
      <c r="G9" s="14">
        <v>13513550</v>
      </c>
      <c r="H9" s="5"/>
      <c r="I9" s="44">
        <f>K9</f>
        <v>13513.5</v>
      </c>
      <c r="J9" s="6"/>
      <c r="K9" s="6">
        <f>'Подпрограмма 2'!I10</f>
        <v>13513.5</v>
      </c>
    </row>
    <row r="10" spans="1:11" s="3" customFormat="1" ht="63" customHeight="1" x14ac:dyDescent="0.25">
      <c r="A10" s="10">
        <v>4</v>
      </c>
      <c r="B10" s="60" t="s">
        <v>47</v>
      </c>
      <c r="C10" s="11" t="s">
        <v>70</v>
      </c>
      <c r="D10" s="11" t="s">
        <v>71</v>
      </c>
      <c r="E10" s="62" t="s">
        <v>37</v>
      </c>
      <c r="F10" s="41">
        <v>2022</v>
      </c>
      <c r="G10" s="14">
        <v>4674720</v>
      </c>
      <c r="H10" s="5"/>
      <c r="I10" s="68">
        <f>K10</f>
        <v>4023.5</v>
      </c>
      <c r="J10" s="6"/>
      <c r="K10" s="70">
        <f>'Подпрограмма 2'!I11</f>
        <v>4023.5</v>
      </c>
    </row>
    <row r="11" spans="1:11" s="3" customFormat="1" ht="63" x14ac:dyDescent="0.25">
      <c r="A11" s="10"/>
      <c r="B11" s="61"/>
      <c r="C11" s="11" t="s">
        <v>77</v>
      </c>
      <c r="D11" s="11" t="s">
        <v>78</v>
      </c>
      <c r="E11" s="63"/>
      <c r="F11" s="41" t="s">
        <v>79</v>
      </c>
      <c r="G11" s="14" t="s">
        <v>80</v>
      </c>
      <c r="H11" s="5"/>
      <c r="I11" s="69"/>
      <c r="J11" s="6"/>
      <c r="K11" s="71"/>
    </row>
    <row r="12" spans="1:11" s="3" customFormat="1" ht="64.5" customHeight="1" x14ac:dyDescent="0.25">
      <c r="A12" s="10"/>
      <c r="B12" s="9" t="str">
        <f>'Подпрограмма 2'!B12</f>
        <v>Капитальный ремонт наружных сетей теплоснабжения, горячего и холодного водоснабжения в п. Амдерма</v>
      </c>
      <c r="C12" s="11" t="s">
        <v>74</v>
      </c>
      <c r="D12" s="11"/>
      <c r="E12" s="4" t="s">
        <v>37</v>
      </c>
      <c r="F12" s="41"/>
      <c r="G12" s="14">
        <v>7325885.7599999998</v>
      </c>
      <c r="H12" s="5"/>
      <c r="I12" s="44">
        <f>K12</f>
        <v>7325.9000000000005</v>
      </c>
      <c r="J12" s="6"/>
      <c r="K12" s="6">
        <f>'Подпрограмма 2'!I12</f>
        <v>7325.9000000000005</v>
      </c>
    </row>
    <row r="13" spans="1:11" s="3" customFormat="1" ht="47.25" x14ac:dyDescent="0.25">
      <c r="A13" s="10">
        <v>5</v>
      </c>
      <c r="B13" s="60" t="s">
        <v>48</v>
      </c>
      <c r="C13" s="11" t="s">
        <v>51</v>
      </c>
      <c r="D13" s="11" t="s">
        <v>52</v>
      </c>
      <c r="E13" s="62" t="s">
        <v>37</v>
      </c>
      <c r="F13" s="64">
        <v>2022</v>
      </c>
      <c r="G13" s="15">
        <v>11746666.67</v>
      </c>
      <c r="H13" s="5"/>
      <c r="I13" s="68">
        <f t="shared" ref="I13:I22" si="1">K13</f>
        <v>10611</v>
      </c>
      <c r="J13" s="6"/>
      <c r="K13" s="66">
        <f>'Подпрограмма 2'!I13</f>
        <v>10611</v>
      </c>
    </row>
    <row r="14" spans="1:11" s="3" customFormat="1" ht="63" x14ac:dyDescent="0.25">
      <c r="A14" s="10"/>
      <c r="B14" s="61"/>
      <c r="C14" s="11" t="s">
        <v>76</v>
      </c>
      <c r="D14" s="11" t="s">
        <v>75</v>
      </c>
      <c r="E14" s="63"/>
      <c r="F14" s="65"/>
      <c r="G14" s="15">
        <v>111856</v>
      </c>
      <c r="H14" s="5"/>
      <c r="I14" s="69"/>
      <c r="J14" s="6"/>
      <c r="K14" s="67"/>
    </row>
    <row r="15" spans="1:11" s="3" customFormat="1" ht="31.5" x14ac:dyDescent="0.25">
      <c r="A15" s="10">
        <v>6</v>
      </c>
      <c r="B15" s="9" t="s">
        <v>49</v>
      </c>
      <c r="C15" s="11" t="s">
        <v>74</v>
      </c>
      <c r="D15" s="12"/>
      <c r="E15" s="4" t="s">
        <v>37</v>
      </c>
      <c r="F15" s="41">
        <v>2022</v>
      </c>
      <c r="G15" s="15">
        <v>9182567.0299999993</v>
      </c>
      <c r="H15" s="5"/>
      <c r="I15" s="7">
        <f t="shared" si="1"/>
        <v>9182.7000000000007</v>
      </c>
      <c r="J15" s="6"/>
      <c r="K15" s="6">
        <f>'Подпрограмма 2'!I14</f>
        <v>9182.7000000000007</v>
      </c>
    </row>
    <row r="16" spans="1:11" s="3" customFormat="1" ht="47.25" x14ac:dyDescent="0.25">
      <c r="A16" s="10">
        <v>7</v>
      </c>
      <c r="B16" s="9" t="s">
        <v>54</v>
      </c>
      <c r="C16" s="11" t="s">
        <v>74</v>
      </c>
      <c r="D16" s="12"/>
      <c r="E16" s="4" t="s">
        <v>37</v>
      </c>
      <c r="F16" s="41">
        <v>2022</v>
      </c>
      <c r="G16" s="15">
        <v>1132313.93</v>
      </c>
      <c r="H16" s="5"/>
      <c r="I16" s="44">
        <f t="shared" si="1"/>
        <v>1132.3</v>
      </c>
      <c r="J16" s="6"/>
      <c r="K16" s="6">
        <f>'Подпрограмма 2'!I15</f>
        <v>1132.3</v>
      </c>
    </row>
    <row r="17" spans="1:11" s="3" customFormat="1" ht="47.25" x14ac:dyDescent="0.25">
      <c r="A17" s="10">
        <v>8</v>
      </c>
      <c r="B17" s="9" t="s">
        <v>55</v>
      </c>
      <c r="C17" s="11" t="s">
        <v>74</v>
      </c>
      <c r="D17" s="12"/>
      <c r="E17" s="4" t="s">
        <v>37</v>
      </c>
      <c r="F17" s="41">
        <v>2022</v>
      </c>
      <c r="G17" s="15">
        <v>1530123.16</v>
      </c>
      <c r="H17" s="5"/>
      <c r="I17" s="44">
        <f t="shared" si="1"/>
        <v>1530.1</v>
      </c>
      <c r="J17" s="6"/>
      <c r="K17" s="6">
        <f>'Подпрограмма 2'!I16</f>
        <v>1530.1</v>
      </c>
    </row>
    <row r="18" spans="1:11" s="3" customFormat="1" ht="31.5" x14ac:dyDescent="0.25">
      <c r="A18" s="10">
        <v>9</v>
      </c>
      <c r="B18" s="9" t="s">
        <v>56</v>
      </c>
      <c r="C18" s="11" t="s">
        <v>74</v>
      </c>
      <c r="D18" s="12"/>
      <c r="E18" s="4" t="s">
        <v>37</v>
      </c>
      <c r="F18" s="41">
        <v>2022</v>
      </c>
      <c r="G18" s="15">
        <v>716762.91</v>
      </c>
      <c r="H18" s="5"/>
      <c r="I18" s="44">
        <f t="shared" si="1"/>
        <v>716.8</v>
      </c>
      <c r="J18" s="6"/>
      <c r="K18" s="6">
        <f>'Подпрограмма 2'!I17</f>
        <v>716.8</v>
      </c>
    </row>
    <row r="19" spans="1:11" s="3" customFormat="1" ht="47.25" x14ac:dyDescent="0.25">
      <c r="A19" s="10">
        <v>10</v>
      </c>
      <c r="B19" s="9" t="s">
        <v>57</v>
      </c>
      <c r="C19" s="11" t="s">
        <v>74</v>
      </c>
      <c r="D19" s="12"/>
      <c r="E19" s="4" t="s">
        <v>37</v>
      </c>
      <c r="F19" s="41">
        <v>2022</v>
      </c>
      <c r="G19" s="15">
        <v>850503.47</v>
      </c>
      <c r="H19" s="5"/>
      <c r="I19" s="44">
        <f t="shared" si="1"/>
        <v>850.5</v>
      </c>
      <c r="J19" s="6"/>
      <c r="K19" s="6">
        <f>'Подпрограмма 2'!I18</f>
        <v>850.5</v>
      </c>
    </row>
    <row r="20" spans="1:11" s="3" customFormat="1" ht="47.25" x14ac:dyDescent="0.25">
      <c r="A20" s="10">
        <v>11</v>
      </c>
      <c r="B20" s="9" t="s">
        <v>58</v>
      </c>
      <c r="C20" s="11" t="s">
        <v>74</v>
      </c>
      <c r="D20" s="12"/>
      <c r="E20" s="4" t="s">
        <v>37</v>
      </c>
      <c r="F20" s="41">
        <v>2022</v>
      </c>
      <c r="G20" s="15">
        <v>771400.22</v>
      </c>
      <c r="H20" s="5"/>
      <c r="I20" s="44">
        <f t="shared" si="1"/>
        <v>771.40000000000009</v>
      </c>
      <c r="J20" s="6"/>
      <c r="K20" s="6">
        <f>'Подпрограмма 2'!I19</f>
        <v>771.40000000000009</v>
      </c>
    </row>
    <row r="21" spans="1:11" s="3" customFormat="1" ht="47.25" x14ac:dyDescent="0.25">
      <c r="A21" s="10">
        <v>12</v>
      </c>
      <c r="B21" s="9" t="s">
        <v>59</v>
      </c>
      <c r="C21" s="11" t="s">
        <v>74</v>
      </c>
      <c r="D21" s="12"/>
      <c r="E21" s="4" t="s">
        <v>37</v>
      </c>
      <c r="F21" s="41">
        <v>2022</v>
      </c>
      <c r="G21" s="15">
        <v>658726.19999999995</v>
      </c>
      <c r="H21" s="5"/>
      <c r="I21" s="44">
        <f t="shared" si="1"/>
        <v>658.69999999999993</v>
      </c>
      <c r="J21" s="6"/>
      <c r="K21" s="6">
        <f>'Подпрограмма 2'!I20</f>
        <v>658.69999999999993</v>
      </c>
    </row>
    <row r="22" spans="1:11" s="3" customFormat="1" ht="31.5" x14ac:dyDescent="0.25">
      <c r="A22" s="10">
        <v>13</v>
      </c>
      <c r="B22" s="9" t="s">
        <v>60</v>
      </c>
      <c r="C22" s="11" t="s">
        <v>74</v>
      </c>
      <c r="D22" s="12"/>
      <c r="E22" s="4" t="s">
        <v>37</v>
      </c>
      <c r="F22" s="41">
        <v>2022</v>
      </c>
      <c r="G22" s="15">
        <v>935504.41</v>
      </c>
      <c r="H22" s="5"/>
      <c r="I22" s="44">
        <f t="shared" si="1"/>
        <v>935.5</v>
      </c>
      <c r="J22" s="6"/>
      <c r="K22" s="6">
        <f>'Подпрограмма 2'!I21</f>
        <v>935.5</v>
      </c>
    </row>
    <row r="23" spans="1:11" ht="15" customHeight="1" x14ac:dyDescent="0.25">
      <c r="A23" s="55" t="s">
        <v>23</v>
      </c>
      <c r="B23" s="55"/>
      <c r="C23" s="55"/>
      <c r="D23" s="55"/>
      <c r="E23" s="55"/>
      <c r="F23" s="55"/>
      <c r="G23" s="55"/>
      <c r="H23" s="2"/>
      <c r="I23" s="2">
        <f>SUM(I7:I15)</f>
        <v>45927.100000000006</v>
      </c>
      <c r="J23" s="2">
        <f>SUM(J7:J15)</f>
        <v>0</v>
      </c>
      <c r="K23" s="2">
        <f>SUM(K7:K15)</f>
        <v>45927.100000000006</v>
      </c>
    </row>
  </sheetData>
  <mergeCells count="24">
    <mergeCell ref="A1:K1"/>
    <mergeCell ref="A2:K2"/>
    <mergeCell ref="A3:A5"/>
    <mergeCell ref="B3:B5"/>
    <mergeCell ref="C3:C5"/>
    <mergeCell ref="D3:D5"/>
    <mergeCell ref="E3:E5"/>
    <mergeCell ref="F3:F5"/>
    <mergeCell ref="G3:G5"/>
    <mergeCell ref="A23:G23"/>
    <mergeCell ref="H3:H5"/>
    <mergeCell ref="I3:K3"/>
    <mergeCell ref="I4:I5"/>
    <mergeCell ref="J4:J5"/>
    <mergeCell ref="K4:K5"/>
    <mergeCell ref="B13:B14"/>
    <mergeCell ref="E13:E14"/>
    <mergeCell ref="F13:F14"/>
    <mergeCell ref="K13:K14"/>
    <mergeCell ref="I13:I14"/>
    <mergeCell ref="B10:B11"/>
    <mergeCell ref="E10:E11"/>
    <mergeCell ref="I10:I11"/>
    <mergeCell ref="K10:K11"/>
  </mergeCells>
  <pageMargins left="0.39370078740157483" right="0.39370078740157483" top="0.39370078740157483" bottom="0.3937007874015748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Подпрограмма 2</vt:lpstr>
      <vt:lpstr>Подпрограмма 2 (2)</vt:lpstr>
      <vt:lpstr>'Подпрограмма 2'!Заголовки_для_печати</vt:lpstr>
      <vt:lpstr>'Подпрограмма 2 (2)'!Заголовки_для_печати</vt:lpstr>
      <vt:lpstr>'Подпрограмма 2'!Область_печати</vt:lpstr>
      <vt:lpstr>'Подпрограмма 2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Ружникова Оксана Павловна</cp:lastModifiedBy>
  <cp:lastPrinted>2022-09-20T07:45:17Z</cp:lastPrinted>
  <dcterms:created xsi:type="dcterms:W3CDTF">2015-07-01T06:08:23Z</dcterms:created>
  <dcterms:modified xsi:type="dcterms:W3CDTF">2023-05-03T14:18:26Z</dcterms:modified>
</cp:coreProperties>
</file>