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своды по ДЦП\за 2022 год\"/>
    </mc:Choice>
  </mc:AlternateContent>
  <bookViews>
    <workbookView xWindow="120" yWindow="360" windowWidth="19095" windowHeight="8145"/>
  </bookViews>
  <sheets>
    <sheet name="администр" sheetId="1" r:id="rId1"/>
    <sheet name="Строительство" sheetId="5" r:id="rId2"/>
    <sheet name="Транспортная сист" sheetId="10" r:id="rId3"/>
    <sheet name="Обеспечение ч.в." sheetId="11" r:id="rId4"/>
    <sheet name="Энергетика" sheetId="12" r:id="rId5"/>
    <sheet name="Соц.инфрастр" sheetId="13" r:id="rId6"/>
    <sheet name="Коммунальная инфр" sheetId="6" r:id="rId7"/>
    <sheet name="Теплоснабж" sheetId="8" state="hidden" r:id="rId8"/>
    <sheet name="Чистая вода" sheetId="9" state="hidden" r:id="rId9"/>
    <sheet name="С.х." sheetId="14" r:id="rId10"/>
    <sheet name="Имущество" sheetId="16" r:id="rId11"/>
    <sheet name="Ч.В." sheetId="17" r:id="rId12"/>
    <sheet name="Лист3" sheetId="3" r:id="rId1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_xlnm.Print_Area" localSheetId="10">Имущество!$A$1:$G$22</definedName>
    <definedName name="_xlnm.Print_Area" localSheetId="6">'Коммунальная инфр'!$A$1:$G$21</definedName>
    <definedName name="_xlnm.Print_Area" localSheetId="9">С.х.!$A$1:$G$14</definedName>
    <definedName name="_xlnm.Print_Area" localSheetId="7">Теплоснабж!$A$1:$G$10</definedName>
    <definedName name="_xlnm.Print_Area" localSheetId="11">Ч.В.!$A$1:$G$11</definedName>
    <definedName name="_xlnm.Print_Area" localSheetId="8">'Чистая вода'!$A$1:$G$10</definedName>
  </definedNames>
  <calcPr calcId="162913"/>
</workbook>
</file>

<file path=xl/calcChain.xml><?xml version="1.0" encoding="utf-8"?>
<calcChain xmlns="http://schemas.openxmlformats.org/spreadsheetml/2006/main">
  <c r="E19" i="6" l="1"/>
  <c r="F19" i="6"/>
  <c r="E20" i="6"/>
  <c r="F20" i="6"/>
  <c r="E21" i="6"/>
  <c r="F21" i="6"/>
  <c r="E39" i="1" l="1"/>
  <c r="F39" i="1"/>
  <c r="C39" i="1"/>
  <c r="C38" i="1"/>
  <c r="C36" i="1"/>
  <c r="C34" i="1"/>
  <c r="C33" i="1"/>
  <c r="E11" i="17" l="1"/>
  <c r="F11" i="17"/>
  <c r="F10" i="17" l="1"/>
  <c r="E10" i="17"/>
  <c r="E15" i="16" l="1"/>
  <c r="F15" i="16"/>
  <c r="E16" i="16"/>
  <c r="F16" i="16"/>
  <c r="E17" i="16"/>
  <c r="F17" i="16"/>
  <c r="E18" i="16"/>
  <c r="F18" i="16"/>
  <c r="E19" i="16"/>
  <c r="F19" i="16"/>
  <c r="E20" i="16"/>
  <c r="F20" i="16"/>
  <c r="E21" i="16"/>
  <c r="F21" i="16"/>
  <c r="E22" i="16"/>
  <c r="F22" i="16"/>
  <c r="F14" i="16" l="1"/>
  <c r="E14" i="16"/>
  <c r="F13" i="16"/>
  <c r="E13" i="16"/>
  <c r="F12" i="16"/>
  <c r="E12" i="16"/>
  <c r="F11" i="16"/>
  <c r="E11" i="16"/>
  <c r="F10" i="16"/>
  <c r="E10" i="16"/>
  <c r="E23" i="13" l="1"/>
  <c r="F23" i="13"/>
  <c r="E11" i="5" l="1"/>
  <c r="F11" i="5"/>
  <c r="E12" i="5"/>
  <c r="F12" i="5"/>
  <c r="E13" i="5"/>
  <c r="F13" i="5"/>
  <c r="E14" i="5"/>
  <c r="F14" i="5"/>
  <c r="E15" i="5"/>
  <c r="F15" i="5"/>
  <c r="E16" i="5"/>
  <c r="F16" i="5"/>
  <c r="E17" i="5"/>
  <c r="F17" i="5"/>
  <c r="E18" i="5"/>
  <c r="F18" i="5"/>
  <c r="E19" i="5"/>
  <c r="F19" i="5"/>
  <c r="E20" i="5"/>
  <c r="F20" i="5"/>
  <c r="E21" i="5"/>
  <c r="F21" i="5"/>
  <c r="E22" i="5"/>
  <c r="F22" i="5"/>
  <c r="E23" i="5"/>
  <c r="F23" i="5"/>
  <c r="F14" i="14" l="1"/>
  <c r="E14" i="14"/>
  <c r="F13" i="14"/>
  <c r="E13" i="14"/>
  <c r="F12" i="14"/>
  <c r="E12" i="14"/>
  <c r="F11" i="14"/>
  <c r="E11" i="14"/>
  <c r="F10" i="14"/>
  <c r="E10" i="14"/>
  <c r="E17" i="6"/>
  <c r="F17" i="6"/>
  <c r="E18" i="6"/>
  <c r="F18" i="6"/>
  <c r="F22" i="13" l="1"/>
  <c r="E22" i="13"/>
  <c r="F21" i="13"/>
  <c r="E21" i="13"/>
  <c r="F20" i="13"/>
  <c r="E20" i="13"/>
  <c r="F19" i="13"/>
  <c r="E19" i="13"/>
  <c r="F18" i="13"/>
  <c r="E18" i="13"/>
  <c r="F17" i="13"/>
  <c r="F16" i="13"/>
  <c r="F15" i="13"/>
  <c r="E15" i="13"/>
  <c r="F14" i="13"/>
  <c r="E14" i="13"/>
  <c r="F13" i="13"/>
  <c r="E13" i="13"/>
  <c r="F12" i="13"/>
  <c r="E12" i="13"/>
  <c r="F11" i="13"/>
  <c r="E11" i="13"/>
  <c r="F10" i="13"/>
  <c r="E10" i="13"/>
  <c r="E17" i="13" l="1"/>
  <c r="E16" i="13"/>
  <c r="F16" i="12" l="1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14" i="11" l="1"/>
  <c r="E14" i="11"/>
  <c r="F13" i="11"/>
  <c r="E13" i="11"/>
  <c r="F12" i="11"/>
  <c r="E12" i="11"/>
  <c r="F11" i="11"/>
  <c r="E11" i="11"/>
  <c r="F10" i="11"/>
  <c r="E10" i="11"/>
  <c r="F18" i="10" l="1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10" i="9" l="1"/>
  <c r="E10" i="9"/>
  <c r="F10" i="8" l="1"/>
  <c r="E10" i="8"/>
  <c r="F16" i="6" l="1"/>
  <c r="E16" i="6"/>
  <c r="F15" i="6"/>
  <c r="E15" i="6"/>
  <c r="F14" i="6" l="1"/>
  <c r="E14" i="6"/>
  <c r="F13" i="6"/>
  <c r="E13" i="6"/>
  <c r="F12" i="6"/>
  <c r="E12" i="6"/>
  <c r="F11" i="6"/>
  <c r="E11" i="6"/>
  <c r="F10" i="6"/>
  <c r="E10" i="6"/>
  <c r="F10" i="5"/>
  <c r="E10" i="5"/>
  <c r="F14" i="1" l="1"/>
  <c r="E26" i="1" l="1"/>
  <c r="F15" i="1" l="1"/>
  <c r="E15" i="1"/>
  <c r="E27" i="1" l="1"/>
  <c r="F41" i="1" l="1"/>
  <c r="E41" i="1"/>
  <c r="F40" i="1"/>
  <c r="E40" i="1"/>
  <c r="F38" i="1"/>
  <c r="E38" i="1"/>
  <c r="F37" i="1"/>
  <c r="E37" i="1"/>
  <c r="F36" i="1"/>
  <c r="E36" i="1"/>
  <c r="F34" i="1"/>
  <c r="E34" i="1"/>
  <c r="F33" i="1"/>
  <c r="E33" i="1"/>
  <c r="F31" i="1"/>
  <c r="E31" i="1"/>
  <c r="F30" i="1"/>
  <c r="E30" i="1"/>
  <c r="F26" i="1"/>
  <c r="F27" i="1"/>
  <c r="F25" i="1"/>
  <c r="E25" i="1"/>
  <c r="F24" i="1"/>
  <c r="E24" i="1"/>
  <c r="F23" i="1"/>
  <c r="E23" i="1"/>
  <c r="E20" i="1"/>
  <c r="F21" i="1"/>
  <c r="E21" i="1"/>
  <c r="F20" i="1"/>
  <c r="E16" i="1"/>
  <c r="F16" i="1"/>
  <c r="E17" i="1"/>
  <c r="F17" i="1"/>
  <c r="E18" i="1"/>
  <c r="F18" i="1"/>
  <c r="E14" i="1"/>
  <c r="F13" i="1"/>
  <c r="E13" i="1"/>
  <c r="E12" i="1"/>
  <c r="F12" i="1"/>
</calcChain>
</file>

<file path=xl/sharedStrings.xml><?xml version="1.0" encoding="utf-8"?>
<sst xmlns="http://schemas.openxmlformats.org/spreadsheetml/2006/main" count="371" uniqueCount="202">
  <si>
    <t>Наименование целевого показателя</t>
  </si>
  <si>
    <t>Ед. измерения</t>
  </si>
  <si>
    <t>Значения целевых показателей</t>
  </si>
  <si>
    <t>Абсолютное отклонение</t>
  </si>
  <si>
    <t>Относительное отклонение, в %</t>
  </si>
  <si>
    <t>Обоснование отклонений значений целевого показателя за отчетный период (год)</t>
  </si>
  <si>
    <t>план на год</t>
  </si>
  <si>
    <t>отчет</t>
  </si>
  <si>
    <t>1. Подпрограмма 1 «Реализация функций муниципального управления»</t>
  </si>
  <si>
    <t>%</t>
  </si>
  <si>
    <t>3. Подпрограмма 3 "Управление муниципальным имуществом"</t>
  </si>
  <si>
    <t>4. Подпрограмма 4 "Обеспечение информационной открытости органов местного самоуправления Заполярного района"</t>
  </si>
  <si>
    <t>да</t>
  </si>
  <si>
    <t>-</t>
  </si>
  <si>
    <t>5. Подпрограмма 5 "Организация и проведение официальных мероприятий муниципального района "Заполярный район"</t>
  </si>
  <si>
    <t>6. Подпрограмма 6 "Возмещение части затрат на содержание органов местного самоуправления поселений Ненецкого автономного округа"</t>
  </si>
  <si>
    <t xml:space="preserve">6.1. объем потребленной электрической энергии для целей содержания органов местного самоуправления поселений
</t>
  </si>
  <si>
    <t>6.2. объем потребленной тепловой энергии для целей содержания органов местного самоуправления поселений</t>
  </si>
  <si>
    <t>6.3.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</si>
  <si>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</si>
  <si>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дрова</t>
  </si>
  <si>
    <t>холодная вода</t>
  </si>
  <si>
    <t>6.4.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</si>
  <si>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6.5.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</si>
  <si>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единиц</t>
  </si>
  <si>
    <t>объект</t>
  </si>
  <si>
    <t xml:space="preserve">тыс. кв. м </t>
  </si>
  <si>
    <t xml:space="preserve">семья </t>
  </si>
  <si>
    <t>единица</t>
  </si>
  <si>
    <t>тыс. кв. м</t>
  </si>
  <si>
    <t>штук</t>
  </si>
  <si>
    <t>проект</t>
  </si>
  <si>
    <t>Ед.</t>
  </si>
  <si>
    <t>Кв. см</t>
  </si>
  <si>
    <t>Шт.</t>
  </si>
  <si>
    <t>Да/нет</t>
  </si>
  <si>
    <t>Чел.</t>
  </si>
  <si>
    <t>Тыс. кВт /ч</t>
  </si>
  <si>
    <t>Гкал</t>
  </si>
  <si>
    <t>Тонн</t>
  </si>
  <si>
    <t>Куб. м</t>
  </si>
  <si>
    <t>в связи с изданием большего количества правовых актов в сравнении с планируемым</t>
  </si>
  <si>
    <t>связи с отсутствием потребности в размещении информации</t>
  </si>
  <si>
    <t>Перечисление межбюджетных трансфертов осуществляется на основании заявок администраций поселений</t>
  </si>
  <si>
    <t>человек</t>
  </si>
  <si>
    <t>куб.м.</t>
  </si>
  <si>
    <t xml:space="preserve">Отчет целевых показателей муниципальной программы
 "Обеспечение населения централизованным теплоснабжением в МО "Муниципальный район "Заполярный район" на 2020-2030 годы"
(наименование муниципальной программы)
по итогам 2020 года
</t>
  </si>
  <si>
    <t xml:space="preserve">1.1.  количество разработанной проектной документации в текущем году
</t>
  </si>
  <si>
    <t xml:space="preserve">Отчет целевых показателей муниципальной программы
 "Чистая вода"
(наименование муниципальной программы)
по итогам 2020 года
</t>
  </si>
  <si>
    <t>1.1. Доля населения Заполярного района, обеспеченного качественной питьевой водой из систем централизованного водоснабжения</t>
  </si>
  <si>
    <t>общая площадь построенных (приобретенных) жилых помещений</t>
  </si>
  <si>
    <t>количество семей, улучшивших жилищные условия</t>
  </si>
  <si>
    <t>общая площадь жилых помещений, приходящаяся в среднем на одного жителя</t>
  </si>
  <si>
    <t>количество жилых домов, помещений, в которых проведен текущий и (или) капитальный ремонт</t>
  </si>
  <si>
    <t>общая площадь ликвидированного жилищного фонда, признанного непригодным для проживания и/или с высоким уровнем износа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</si>
  <si>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</si>
  <si>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</si>
  <si>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протяженность снегоходных маршрутов, содержащихся в надлежащем порядке</t>
  </si>
  <si>
    <t>количество автомобильных дорог, содержащихся в надлежащем порядке</t>
  </si>
  <si>
    <t>количество перевезенных пассажиров автомобильным транспортом в муниципальном сообщении</t>
  </si>
  <si>
    <t>количество приобретенных объектов транспортной инфраструктуры</t>
  </si>
  <si>
    <t>количество приобретенных транспортных средств</t>
  </si>
  <si>
    <t>количество отремонтированных объектов транспортной инфраструктуры</t>
  </si>
  <si>
    <t>протяженность обустроенных проездов между населенными пунктами в границах муниципального района</t>
  </si>
  <si>
    <t>кв.м.</t>
  </si>
  <si>
    <t>км</t>
  </si>
  <si>
    <t>количество отобранных проб воды</t>
  </si>
  <si>
    <t xml:space="preserve">доля населения Заполярного района, обеспеченного питьевой водой надлежащего качества </t>
  </si>
  <si>
    <t>количество выданных заключений по гидрогеологической оценке территорий</t>
  </si>
  <si>
    <t>процент</t>
  </si>
  <si>
    <t>Количество разработанных проектов на строительство, реконструкцию и ремонт объектов электроэнергетики</t>
  </si>
  <si>
    <t>Протяженность реконструированных и отремонтированных линий электропередач</t>
  </si>
  <si>
    <t xml:space="preserve">Протяженность реконструированных и отремонтированных тепловых сетей </t>
  </si>
  <si>
    <t>Количество приобретенных емкостей для хранения топлива</t>
  </si>
  <si>
    <t>Количество объектов электро- и теплоэнергетики, в которых проведен ремонт</t>
  </si>
  <si>
    <t>километр</t>
  </si>
  <si>
    <t>количество помывок в общественных банях</t>
  </si>
  <si>
    <t xml:space="preserve">количество отремонтированных общественных бань 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</si>
  <si>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</si>
  <si>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</si>
  <si>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количество установленных светильников уличного освещения со светодиодными элементами</t>
  </si>
  <si>
    <t xml:space="preserve">количество замененных светильников уличного освещения </t>
  </si>
  <si>
    <t>протяженность обустроенных проездов в поселениях</t>
  </si>
  <si>
    <t>количество обустроенных территорий</t>
  </si>
  <si>
    <t xml:space="preserve">объем вывезенного песка от придомовых территорий </t>
  </si>
  <si>
    <t>количество отремонтированных памятников в текущем году</t>
  </si>
  <si>
    <t>количество разработанных проектов на создание и ремонт объектов социальной инфраструктуры</t>
  </si>
  <si>
    <t>кВт*ч</t>
  </si>
  <si>
    <t>метров</t>
  </si>
  <si>
    <t>снижение потребления электроэнергии в связи с заменой уличных фонарей на энергосберегающие уличные светильники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</si>
  <si>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</si>
  <si>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объем очищенных сточных вод</t>
  </si>
  <si>
    <t>количество созданных площадок накопления твердых коммунальных отходов</t>
  </si>
  <si>
    <t>количество контейнеров твердых коммунальных отходов, содержащихся в надлежащем порядке</t>
  </si>
  <si>
    <t>количество подготовленных земельных участков для создания площадок накопления твердых коммунальных отходов</t>
  </si>
  <si>
    <t>количество приобретенной коммунальной (специализированной) техники, специализированного оборудования</t>
  </si>
  <si>
    <t>доля населения Заполярного района, обеспеченного местами сбора твердых коммунальных отходов</t>
  </si>
  <si>
    <t>тыс. куб.м.</t>
  </si>
  <si>
    <t>участок</t>
  </si>
  <si>
    <t>количество поставленного корма для сельскохозяйственных предприятий</t>
  </si>
  <si>
    <t>количество животноводческих зданий (сооружений), в которых проведены работы по текущему (капитальному) ремонту</t>
  </si>
  <si>
    <t>количество приобретенной сельскохозяйственной техники, специализированного оборудования</t>
  </si>
  <si>
    <t>количество сельскохозяйственных предприятий, которым оказана финансовая поддержка на сенозаготовительную кампанию</t>
  </si>
  <si>
    <t>количество поставленного каменного угля для сельскохозяйственных предприятий</t>
  </si>
  <si>
    <t>тонн</t>
  </si>
  <si>
    <t>по фактическим расходам</t>
  </si>
  <si>
    <t>в связи с изданием большего количества выпусков печатного издания в сравнении с планируемым</t>
  </si>
  <si>
    <t>количество изготовленных межевых планов</t>
  </si>
  <si>
    <t>количество муниципальных квартир, по которым осуществляется уплата взносов на капитальный ремонт</t>
  </si>
  <si>
    <t>финансовое обеспечение деятельности УМИ Администрации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</si>
  <si>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</si>
  <si>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</si>
  <si>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</si>
  <si>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</si>
  <si>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</si>
  <si>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</si>
  <si>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</si>
  <si>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</si>
  <si>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</si>
  <si>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</si>
  <si>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</si>
  <si>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«Няръяна вындер»</t>
  </si>
  <si>
    <t>количество информационных сообщений / объявлений, размещенных в средствах массовой информации</t>
  </si>
  <si>
    <t>возможность размещения информации о деятельности органов самоуправления на сайте Заполярного района</t>
  </si>
  <si>
    <t>количество проведенных официальных мероприятий</t>
  </si>
  <si>
    <t>количество награжденных (поощренных)</t>
  </si>
  <si>
    <t>твердые коммунальные отходы</t>
  </si>
  <si>
    <t>Перечисление межбюджетных трансфертов осуществляется на основании заявок администраций поселений, фактически потребление тепловой энергии меньше планируемого</t>
  </si>
  <si>
    <t>Перечисление межбюджетных трансфертов осуществляется на основании заявок администраций поселений, фактически потребление электрической энергии больше планируемого</t>
  </si>
  <si>
    <t>ед.</t>
  </si>
  <si>
    <t>количество объектов муниципальной собственности, по которым в текущем финансовом году проведен капитальный (текущий) ремонт</t>
  </si>
  <si>
    <t>количество разработанных проектов по содержанию имущества</t>
  </si>
  <si>
    <t>количество восстановленной исполнительной  документации на линию электропередач</t>
  </si>
  <si>
    <t>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</si>
  <si>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Отчет целевых показателей муниципальной программы
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
(наименование муниципальной программы)
по итогам 2022 года</t>
  </si>
  <si>
    <t>Отчет целевых показателей муниципальной программы
"Развитие транспортной инфраструктуры муниципального района «Заполярный район» на 2021-2030 годы"
(наименование муниципальной программы)
по итогам 2022 года</t>
  </si>
  <si>
    <t>не проведены работы по обозначению вешками маршрут Индига-Выучейский-Коткино</t>
  </si>
  <si>
    <t xml:space="preserve"> перевозка пассажиров по маршруту п. Красное-п. Искателей осуществлена в соответствии со спросом населения в данной услуге</t>
  </si>
  <si>
    <t>количество объектов, по которым проведен строительный контроль</t>
  </si>
  <si>
    <t>количество подготовленных земельных участков для строительства жилых домов</t>
  </si>
  <si>
    <t>площадь подготовленных земельных участков для строительства жилых домов</t>
  </si>
  <si>
    <t>количество земельных участков, по которым проведены кадастровые работы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</si>
  <si>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</si>
  <si>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количество домов, в которых проведен ремонт приборов учета энергетических ресурсов</t>
  </si>
  <si>
    <t>количество домов, в которых проведены работы по замене приборов учета</t>
  </si>
  <si>
    <t>количество домов, в которых проведены работы по поверке приборов учета</t>
  </si>
  <si>
    <t>количество домов, подключенных к системе водоснабжения</t>
  </si>
  <si>
    <t>тыс. кв. м.</t>
  </si>
  <si>
    <t>Отклонение фактического значения от планового в связи с неисполнением мероприятия по приобретению жилых помещений в п. Усть-Кара</t>
  </si>
  <si>
    <t xml:space="preserve">не исполнено мероприятие по капитальному ремонта внутридомовых инженерных сетей горячего и холодного водоснабжения многоквартирного жилого дома № 5 по ул. Дубровина в п. Амдерма </t>
  </si>
  <si>
    <t>не исполнено мероприятие по замен приборов учета холодного и горячего водоснабжения в муниципальном жилищном фонде п. Амдерма</t>
  </si>
  <si>
    <t>количество земельных участков для водоснабжения, поставленных на учет</t>
  </si>
  <si>
    <t>количество изготовленных технических планов</t>
  </si>
  <si>
    <t>Фактически отобрано больше проб, чем планировалось в рамках предусмотренного финансирования</t>
  </si>
  <si>
    <t>Не выполнено мероприятие по не выполнено геологическим исследованиям в д. Каменка и п. Хонгурей Ненецкого АО (данное мероприятие предусмотрено в 2023 году)</t>
  </si>
  <si>
    <t>Отчет целевых показателей муниципальной программы
"Обеспечение населения муниципального района «Заполярный район» чистой водой на 2021-2030 годы"
(наименование муниципальной программы)
по итогам 2022 года</t>
  </si>
  <si>
    <t>Отчет целевых показателей муниципальной программы
"Развитие энергетики муниципального района «Заполярный район» на 2021-2030 годы"
(наименование муниципальной программы)
по итогам 2022 года</t>
  </si>
  <si>
    <t>Количество построенных (приобретенных) объектов электроэнергетики</t>
  </si>
  <si>
    <t>Протяженность отремонтированных сетей водоснабжения</t>
  </si>
  <si>
    <t>Не выполнено мероприятие по ремонту высоковольтной ЛЭП 6 кВ. и ТП № 1 в п. Красное</t>
  </si>
  <si>
    <t>Отчет целевых показателей муниципальной программы
"Развитие социальной инфраструктуры и создание комфортных условий проживания на территории                                                                                               муниципального района «Заполярный район»  на 2021-2030 годы"
(наименование муниципальной программы)
по итогам 2022 года</t>
  </si>
  <si>
    <t>количество расчищенных участков</t>
  </si>
  <si>
    <t>количество разработанных проектов на ремонт объектов культурного наследия</t>
  </si>
  <si>
    <t>Увеличение количества помывок в связи с увеличением помывок льготной категории граждан</t>
  </si>
  <si>
    <t>Не исполнено мероприятие в Карском сельсовете, В Колгуевском сельсовете светильники не установлены по причине необходимости дополнительных столбов уличного освещения. Также в Юшарском сельсовете не установлены 20 светильников по причине нехватки комплектующих.</t>
  </si>
  <si>
    <t>Отчет целевых показателей муниципальной программы
"Развитие коммунальной инфраструктуры муниципального района «Заполярный район» на 2020-2030 годы"
(наименование муниципальной программы)
по итогам 2022 года</t>
  </si>
  <si>
    <t>количество обустроенных контейнерных площадок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</si>
  <si>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</si>
  <si>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</si>
  <si>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количество реконструированных объектов</t>
  </si>
  <si>
    <t>протяженность отремонтированных канализационных сетей</t>
  </si>
  <si>
    <t>км.</t>
  </si>
  <si>
    <t>не исполнено мероприятие по поставке инсинераторной установки в п. Хорей-Вер</t>
  </si>
  <si>
    <t>не исполнено мероприятие по реконструкции гаража (пристройки) для большегрузных машин в п. Харута</t>
  </si>
  <si>
    <t>Отчет целевых показателей муниципальной программы
"Развитие сельского хозяйства на территории муниципального района «Заполярный район» 
на 2021-2030 годы"
(наименование муниципальной программы)
по итогам 2022 года</t>
  </si>
  <si>
    <t>техническая ошибка, правильное плановое значение  9 ед. (выполнено 100%)</t>
  </si>
  <si>
    <t>Отчет целевых показателей муниципальной программы
"Управление муниципальным имуществом муниципального района "Заполярный район" на 2022-2030 годы"
(наименование муниципальной программы)
по итогам 2022 года</t>
  </si>
  <si>
    <t>тыс. кв.м.</t>
  </si>
  <si>
    <t>об.</t>
  </si>
  <si>
    <t>Не исполнено мероприятие по замене септика в здании МКУ «Северное»</t>
  </si>
  <si>
    <t>незначительное отклонение фактических показателей от плановыхх</t>
  </si>
  <si>
    <t>изготовление межевых планов производится по фактической потребности</t>
  </si>
  <si>
    <t>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</si>
  <si>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</si>
  <si>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площадь ликвидированного недвижимого имущества, находящегося в муниципальной собственности</t>
  </si>
  <si>
    <t>количество муниципальных предприятий, в отношении которых проводится аудит</t>
  </si>
  <si>
    <t>количество объектов, подключенных к электросетям</t>
  </si>
  <si>
    <t>количество объектов, в отношении которых проведена техническая экспертиза</t>
  </si>
  <si>
    <t>количество объектов муниципальной собственности, в отношении которых проведены пусконаладочные работы оборудования</t>
  </si>
  <si>
    <t>Прирост численности населения, обеспеченного качественной питьевой водой из систем централизованного водоснабжения, после ввода объекта в эксплуатацию</t>
  </si>
  <si>
    <t>чел.</t>
  </si>
  <si>
    <t>Прирост доли населения,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населения Ненецкого автономного округа</t>
  </si>
  <si>
    <t>Отчет целевых показателей муниципальной программы
"Чистая вода"
(наименование муниципальной программы)
по итогам 2022 года</t>
  </si>
  <si>
    <t>На 2022 год предусмотрено мероприятие по разработке ПСД на строительство водопроводной сети в д. Лабожское. Достижение целевых показателей возможно при реализации строительства водопроводной сети в д. Лабожское.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</si>
  <si>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</si>
  <si>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Отчет целевых показателей муниципальной программы
"Развитие административной системы местного самоуправления муниципального района "Заполярный район" на 2017-2025 годы"
(наименование муниципальной программы)
по итогам 2022 года</t>
  </si>
  <si>
    <t>На 2022 г. было запланировано обучение по программам дополнительного профессионального образования 17 служащих, фактически обучилось 19 работников.</t>
  </si>
  <si>
    <t>На 2022 год было запланировано обучение работников, замещающих долножности, не относящиеся к должностям муниципальной службы по Администрации ЗР- 8 человек. Фактически обучилось 11 работников Администрации ЗР.</t>
  </si>
  <si>
    <t>по факту оказанных услуг</t>
  </si>
  <si>
    <t xml:space="preserve">не проведен конкурс  "Гордость Заполярного района" </t>
  </si>
  <si>
    <t>награждены Почетной грамотой Администрации 61 человек,  Благодарностью главы Администрации 106 человек</t>
  </si>
  <si>
    <t>Расчет показателя зависит от введенного на территории Заполярного района жилья и подлежащего сносу. Разница в связи с отклонением фактических показателей от плановых введенного жилья и подлежащего сносу в п. Искателей.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</si>
</sst>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0.0%"/>
    <numFmt numFmtId="167" formatCode="0.000"/>
    <numFmt numFmtId="168" formatCode="_-* #,##0.0_р_._-;\-* #,##0.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</cellStyleXfs>
  <cellXfs count="114">
    <xf numFmtId="0" fontId="0" fillId="0" borderId="0" xfId="0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65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165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2" fillId="0" borderId="1" xfId="6" applyFont="1" applyFill="1" applyBorder="1" applyAlignment="1">
      <alignment wrapText="1"/>
    </xf>
    <xf numFmtId="0" fontId="2" fillId="0" borderId="1" xfId="6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wrapText="1"/>
    </xf>
    <xf numFmtId="0" fontId="7" fillId="0" borderId="1" xfId="6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7" fillId="0" borderId="6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left" vertical="center" wrapText="1"/>
    </xf>
    <xf numFmtId="0" fontId="9" fillId="0" borderId="1" xfId="6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6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1" xfId="6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9" fillId="0" borderId="6" xfId="6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1" xfId="6" applyFont="1" applyFill="1" applyBorder="1" applyAlignment="1">
      <alignment horizontal="left" wrapText="1"/>
    </xf>
    <xf numFmtId="0" fontId="7" fillId="0" borderId="1" xfId="6" applyFont="1" applyFill="1" applyBorder="1" applyAlignment="1">
      <alignment horizontal="center"/>
    </xf>
    <xf numFmtId="0" fontId="12" fillId="0" borderId="1" xfId="0" applyFont="1" applyBorder="1"/>
    <xf numFmtId="0" fontId="2" fillId="0" borderId="1" xfId="6" applyNumberFormat="1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7">
    <cellStyle name="Обычный" xfId="0" builtinId="0"/>
    <cellStyle name="Обычный 2" xfId="3"/>
    <cellStyle name="Обычный 2 2" xfId="6"/>
    <cellStyle name="Обычный 3" xfId="2"/>
    <cellStyle name="Обычный 4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90" zoomScaleNormal="70" zoomScaleSheetLayoutView="90" workbookViewId="0">
      <selection activeCell="G41" sqref="G41"/>
    </sheetView>
  </sheetViews>
  <sheetFormatPr defaultRowHeight="15" x14ac:dyDescent="0.25"/>
  <cols>
    <col min="1" max="1" width="39.7109375" customWidth="1"/>
    <col min="2" max="2" width="15" customWidth="1"/>
    <col min="3" max="3" width="13.42578125" customWidth="1"/>
    <col min="4" max="4" width="14" customWidth="1"/>
    <col min="5" max="5" width="15.140625" customWidth="1"/>
    <col min="6" max="6" width="18.5703125" customWidth="1"/>
    <col min="7" max="7" width="61.140625" customWidth="1"/>
  </cols>
  <sheetData>
    <row r="1" spans="1:7" x14ac:dyDescent="0.25">
      <c r="A1" s="104" t="s">
        <v>195</v>
      </c>
      <c r="B1" s="105"/>
      <c r="C1" s="105"/>
      <c r="D1" s="105"/>
      <c r="E1" s="105"/>
      <c r="F1" s="105"/>
      <c r="G1" s="105"/>
    </row>
    <row r="2" spans="1:7" x14ac:dyDescent="0.25">
      <c r="A2" s="105"/>
      <c r="B2" s="105"/>
      <c r="C2" s="105"/>
      <c r="D2" s="105"/>
      <c r="E2" s="105"/>
      <c r="F2" s="105"/>
      <c r="G2" s="105"/>
    </row>
    <row r="3" spans="1:7" x14ac:dyDescent="0.25">
      <c r="A3" s="105"/>
      <c r="B3" s="105"/>
      <c r="C3" s="105"/>
      <c r="D3" s="105"/>
      <c r="E3" s="105"/>
      <c r="F3" s="105"/>
      <c r="G3" s="105"/>
    </row>
    <row r="4" spans="1:7" x14ac:dyDescent="0.25">
      <c r="A4" s="105"/>
      <c r="B4" s="105"/>
      <c r="C4" s="105"/>
      <c r="D4" s="105"/>
      <c r="E4" s="105"/>
      <c r="F4" s="105"/>
      <c r="G4" s="105"/>
    </row>
    <row r="5" spans="1:7" x14ac:dyDescent="0.25">
      <c r="A5" s="105"/>
      <c r="B5" s="105"/>
      <c r="C5" s="105"/>
      <c r="D5" s="105"/>
      <c r="E5" s="105"/>
      <c r="F5" s="105"/>
      <c r="G5" s="105"/>
    </row>
    <row r="6" spans="1:7" ht="15.75" x14ac:dyDescent="0.25">
      <c r="A6" s="1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2" t="s">
        <v>6</v>
      </c>
      <c r="D8" s="2" t="s">
        <v>7</v>
      </c>
      <c r="E8" s="106"/>
      <c r="F8" s="106"/>
      <c r="G8" s="106"/>
    </row>
    <row r="9" spans="1:7" ht="15.75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</row>
    <row r="10" spans="1:7" ht="31.5" customHeight="1" x14ac:dyDescent="0.25">
      <c r="A10" s="106" t="s">
        <v>194</v>
      </c>
      <c r="B10" s="106"/>
      <c r="C10" s="106"/>
      <c r="D10" s="106"/>
      <c r="E10" s="106"/>
      <c r="F10" s="106"/>
      <c r="G10" s="106"/>
    </row>
    <row r="11" spans="1:7" ht="31.5" customHeight="1" x14ac:dyDescent="0.25">
      <c r="A11" s="108" t="s">
        <v>8</v>
      </c>
      <c r="B11" s="109"/>
      <c r="C11" s="109"/>
      <c r="D11" s="109"/>
      <c r="E11" s="109"/>
      <c r="F11" s="109"/>
      <c r="G11" s="110"/>
    </row>
    <row r="12" spans="1:7" ht="30" x14ac:dyDescent="0.25">
      <c r="A12" s="71" t="s">
        <v>110</v>
      </c>
      <c r="B12" s="2" t="s">
        <v>9</v>
      </c>
      <c r="C12" s="5">
        <v>100</v>
      </c>
      <c r="D12" s="20">
        <v>99.4</v>
      </c>
      <c r="E12" s="22">
        <f>D12-C12</f>
        <v>-0.59999999999999432</v>
      </c>
      <c r="F12" s="4">
        <f>D12/C12</f>
        <v>0.99400000000000011</v>
      </c>
      <c r="G12" s="69" t="s">
        <v>105</v>
      </c>
    </row>
    <row r="13" spans="1:7" ht="45" x14ac:dyDescent="0.25">
      <c r="A13" s="71" t="s">
        <v>109</v>
      </c>
      <c r="B13" s="2" t="s">
        <v>9</v>
      </c>
      <c r="C13" s="5">
        <v>100</v>
      </c>
      <c r="D13" s="20">
        <v>99.8</v>
      </c>
      <c r="E13" s="22">
        <f>D13-C13</f>
        <v>-0.20000000000000284</v>
      </c>
      <c r="F13" s="4">
        <f>D13/C13</f>
        <v>0.998</v>
      </c>
      <c r="G13" s="2" t="s">
        <v>105</v>
      </c>
    </row>
    <row r="14" spans="1:7" ht="60" x14ac:dyDescent="0.25">
      <c r="A14" s="71" t="s">
        <v>111</v>
      </c>
      <c r="B14" s="6" t="s">
        <v>9</v>
      </c>
      <c r="C14" s="5">
        <v>100</v>
      </c>
      <c r="D14" s="20">
        <v>100</v>
      </c>
      <c r="E14" s="22">
        <f>D14-C14</f>
        <v>0</v>
      </c>
      <c r="F14" s="4">
        <f>D14/C14</f>
        <v>1</v>
      </c>
      <c r="G14" s="6"/>
    </row>
    <row r="15" spans="1:7" s="21" customFormat="1" ht="75" x14ac:dyDescent="0.25">
      <c r="A15" s="71" t="s">
        <v>112</v>
      </c>
      <c r="B15" s="34" t="s">
        <v>9</v>
      </c>
      <c r="C15" s="5">
        <v>39.5</v>
      </c>
      <c r="D15" s="100">
        <v>44.2</v>
      </c>
      <c r="E15" s="22">
        <f>D15-C15</f>
        <v>4.7000000000000028</v>
      </c>
      <c r="F15" s="4">
        <f>D15/C15</f>
        <v>1.1189873417721519</v>
      </c>
      <c r="G15" s="5" t="s">
        <v>196</v>
      </c>
    </row>
    <row r="16" spans="1:7" ht="135" x14ac:dyDescent="0.25">
      <c r="A16" s="71" t="s">
        <v>113</v>
      </c>
      <c r="B16" s="6" t="s">
        <v>9</v>
      </c>
      <c r="C16" s="5">
        <v>29.6</v>
      </c>
      <c r="D16" s="100">
        <v>40.700000000000003</v>
      </c>
      <c r="E16" s="22">
        <f t="shared" ref="E16:E18" si="0">D16-C16</f>
        <v>11.100000000000001</v>
      </c>
      <c r="F16" s="4">
        <f t="shared" ref="F16:F18" si="1">D16/C16</f>
        <v>1.375</v>
      </c>
      <c r="G16" s="6" t="s">
        <v>197</v>
      </c>
    </row>
    <row r="17" spans="1:7" ht="75" x14ac:dyDescent="0.25">
      <c r="A17" s="71" t="s">
        <v>114</v>
      </c>
      <c r="B17" s="6" t="s">
        <v>9</v>
      </c>
      <c r="C17" s="5">
        <v>100</v>
      </c>
      <c r="D17" s="20">
        <v>100</v>
      </c>
      <c r="E17" s="22">
        <f t="shared" si="0"/>
        <v>0</v>
      </c>
      <c r="F17" s="4">
        <f t="shared" si="1"/>
        <v>1</v>
      </c>
      <c r="G17" s="17"/>
    </row>
    <row r="18" spans="1:7" ht="90" x14ac:dyDescent="0.25">
      <c r="A18" s="72" t="s">
        <v>115</v>
      </c>
      <c r="B18" s="6" t="s">
        <v>9</v>
      </c>
      <c r="C18" s="74">
        <v>100</v>
      </c>
      <c r="D18" s="20">
        <v>100</v>
      </c>
      <c r="E18" s="22">
        <f t="shared" si="0"/>
        <v>0</v>
      </c>
      <c r="F18" s="4">
        <f t="shared" si="1"/>
        <v>1</v>
      </c>
      <c r="G18" s="6"/>
    </row>
    <row r="19" spans="1:7" s="7" customFormat="1" ht="15.75" x14ac:dyDescent="0.25">
      <c r="A19" s="106" t="s">
        <v>10</v>
      </c>
      <c r="B19" s="106"/>
      <c r="C19" s="106"/>
      <c r="D19" s="106"/>
      <c r="E19" s="106"/>
      <c r="F19" s="106"/>
      <c r="G19" s="106"/>
    </row>
    <row r="20" spans="1:7" s="7" customFormat="1" ht="30" x14ac:dyDescent="0.25">
      <c r="A20" s="50" t="s">
        <v>116</v>
      </c>
      <c r="B20" s="11" t="s">
        <v>9</v>
      </c>
      <c r="C20" s="20">
        <v>100</v>
      </c>
      <c r="D20" s="5">
        <v>94.3</v>
      </c>
      <c r="E20" s="22">
        <f>D20-C20</f>
        <v>-5.7000000000000028</v>
      </c>
      <c r="F20" s="4">
        <f t="shared" ref="F20:F21" si="2">D20/C20</f>
        <v>0.94299999999999995</v>
      </c>
      <c r="G20" s="98" t="s">
        <v>105</v>
      </c>
    </row>
    <row r="21" spans="1:7" s="7" customFormat="1" ht="75" x14ac:dyDescent="0.25">
      <c r="A21" s="50" t="s">
        <v>117</v>
      </c>
      <c r="B21" s="28" t="s">
        <v>32</v>
      </c>
      <c r="C21" s="5">
        <v>16</v>
      </c>
      <c r="D21" s="5">
        <v>30</v>
      </c>
      <c r="E21" s="8">
        <f t="shared" ref="E21" si="3">D21-C21</f>
        <v>14</v>
      </c>
      <c r="F21" s="4">
        <f t="shared" si="2"/>
        <v>1.875</v>
      </c>
      <c r="G21" s="10" t="s">
        <v>198</v>
      </c>
    </row>
    <row r="22" spans="1:7" s="9" customFormat="1" ht="15.75" x14ac:dyDescent="0.25">
      <c r="A22" s="106" t="s">
        <v>11</v>
      </c>
      <c r="B22" s="106"/>
      <c r="C22" s="106"/>
      <c r="D22" s="106"/>
      <c r="E22" s="106"/>
      <c r="F22" s="106"/>
      <c r="G22" s="106"/>
    </row>
    <row r="23" spans="1:7" s="9" customFormat="1" ht="75" x14ac:dyDescent="0.25">
      <c r="A23" s="50" t="s">
        <v>118</v>
      </c>
      <c r="B23" s="28" t="s">
        <v>32</v>
      </c>
      <c r="C23" s="5">
        <v>180</v>
      </c>
      <c r="D23" s="12">
        <v>280</v>
      </c>
      <c r="E23" s="8">
        <f t="shared" ref="E23:E27" si="4">D23-C23</f>
        <v>100</v>
      </c>
      <c r="F23" s="4">
        <f t="shared" ref="F23:F27" si="5">D23/C23</f>
        <v>1.5555555555555556</v>
      </c>
      <c r="G23" s="5" t="s">
        <v>41</v>
      </c>
    </row>
    <row r="24" spans="1:7" s="9" customFormat="1" ht="75" x14ac:dyDescent="0.25">
      <c r="A24" s="50" t="s">
        <v>119</v>
      </c>
      <c r="B24" s="28" t="s">
        <v>32</v>
      </c>
      <c r="C24" s="5">
        <v>41</v>
      </c>
      <c r="D24" s="12">
        <v>46</v>
      </c>
      <c r="E24" s="8">
        <f t="shared" si="4"/>
        <v>5</v>
      </c>
      <c r="F24" s="4">
        <f t="shared" si="5"/>
        <v>1.1219512195121952</v>
      </c>
      <c r="G24" s="5" t="s">
        <v>106</v>
      </c>
    </row>
    <row r="25" spans="1:7" s="9" customFormat="1" ht="45" x14ac:dyDescent="0.25">
      <c r="A25" s="50" t="s">
        <v>120</v>
      </c>
      <c r="B25" s="28" t="s">
        <v>32</v>
      </c>
      <c r="C25" s="5">
        <v>25</v>
      </c>
      <c r="D25" s="12">
        <v>25</v>
      </c>
      <c r="E25" s="8">
        <f t="shared" si="4"/>
        <v>0</v>
      </c>
      <c r="F25" s="4">
        <f t="shared" si="5"/>
        <v>1</v>
      </c>
      <c r="G25" s="14"/>
    </row>
    <row r="26" spans="1:7" s="9" customFormat="1" ht="45" x14ac:dyDescent="0.25">
      <c r="A26" s="50" t="s">
        <v>121</v>
      </c>
      <c r="B26" s="28" t="s">
        <v>33</v>
      </c>
      <c r="C26" s="5">
        <v>1500</v>
      </c>
      <c r="D26" s="12">
        <v>674.75</v>
      </c>
      <c r="E26" s="8">
        <f t="shared" si="4"/>
        <v>-825.25</v>
      </c>
      <c r="F26" s="4">
        <f>D26/C26</f>
        <v>0.44983333333333331</v>
      </c>
      <c r="G26" s="35" t="s">
        <v>42</v>
      </c>
    </row>
    <row r="27" spans="1:7" s="9" customFormat="1" ht="45" x14ac:dyDescent="0.25">
      <c r="A27" s="50" t="s">
        <v>122</v>
      </c>
      <c r="B27" s="28" t="s">
        <v>34</v>
      </c>
      <c r="C27" s="5">
        <v>100</v>
      </c>
      <c r="D27" s="12">
        <v>6</v>
      </c>
      <c r="E27" s="32">
        <f t="shared" si="4"/>
        <v>-94</v>
      </c>
      <c r="F27" s="33">
        <f t="shared" si="5"/>
        <v>0.06</v>
      </c>
      <c r="G27" s="36" t="s">
        <v>42</v>
      </c>
    </row>
    <row r="28" spans="1:7" s="9" customFormat="1" ht="45" x14ac:dyDescent="0.25">
      <c r="A28" s="50" t="s">
        <v>123</v>
      </c>
      <c r="B28" s="28" t="s">
        <v>35</v>
      </c>
      <c r="C28" s="5" t="s">
        <v>12</v>
      </c>
      <c r="D28" s="12" t="s">
        <v>12</v>
      </c>
      <c r="E28" s="8" t="s">
        <v>13</v>
      </c>
      <c r="F28" s="4" t="s">
        <v>13</v>
      </c>
      <c r="G28" s="27"/>
    </row>
    <row r="29" spans="1:7" s="13" customFormat="1" ht="15.75" x14ac:dyDescent="0.25">
      <c r="A29" s="106" t="s">
        <v>14</v>
      </c>
      <c r="B29" s="106"/>
      <c r="C29" s="106"/>
      <c r="D29" s="106"/>
      <c r="E29" s="106"/>
      <c r="F29" s="106"/>
      <c r="G29" s="106"/>
    </row>
    <row r="30" spans="1:7" s="13" customFormat="1" ht="30" x14ac:dyDescent="0.25">
      <c r="A30" s="73" t="s">
        <v>124</v>
      </c>
      <c r="B30" s="28" t="s">
        <v>32</v>
      </c>
      <c r="C30" s="5">
        <v>15</v>
      </c>
      <c r="D30" s="12">
        <v>14</v>
      </c>
      <c r="E30" s="8">
        <f t="shared" ref="E30:E31" si="6">D30-C30</f>
        <v>-1</v>
      </c>
      <c r="F30" s="4">
        <f t="shared" ref="F30" si="7">D30/C30</f>
        <v>0.93333333333333335</v>
      </c>
      <c r="G30" s="27" t="s">
        <v>199</v>
      </c>
    </row>
    <row r="31" spans="1:7" s="13" customFormat="1" ht="47.25" x14ac:dyDescent="0.25">
      <c r="A31" s="73" t="s">
        <v>125</v>
      </c>
      <c r="B31" s="28" t="s">
        <v>36</v>
      </c>
      <c r="C31" s="5">
        <v>20</v>
      </c>
      <c r="D31" s="12">
        <v>167</v>
      </c>
      <c r="E31" s="8">
        <f t="shared" si="6"/>
        <v>147</v>
      </c>
      <c r="F31" s="4">
        <f>D31/C31</f>
        <v>8.35</v>
      </c>
      <c r="G31" s="5" t="s">
        <v>200</v>
      </c>
    </row>
    <row r="32" spans="1:7" s="15" customFormat="1" ht="30.75" customHeight="1" x14ac:dyDescent="0.25">
      <c r="A32" s="107" t="s">
        <v>15</v>
      </c>
      <c r="B32" s="107"/>
      <c r="C32" s="107"/>
      <c r="D32" s="107"/>
      <c r="E32" s="107"/>
      <c r="F32" s="107"/>
      <c r="G32" s="107"/>
    </row>
    <row r="33" spans="1:7" s="15" customFormat="1" ht="78.75" x14ac:dyDescent="0.25">
      <c r="A33" s="27" t="s">
        <v>16</v>
      </c>
      <c r="B33" s="28" t="s">
        <v>37</v>
      </c>
      <c r="C33" s="20">
        <f>293.1-1.1-1.5-2.5-1.6+1.6-0.06-4.2-0.77</f>
        <v>282.97000000000003</v>
      </c>
      <c r="D33" s="12">
        <v>299.60000000000002</v>
      </c>
      <c r="E33" s="8">
        <f t="shared" ref="E33:E34" si="8">D33-C33</f>
        <v>16.629999999999995</v>
      </c>
      <c r="F33" s="4">
        <f t="shared" ref="F33" si="9">D33/C33</f>
        <v>1.0587694808636958</v>
      </c>
      <c r="G33" s="27" t="s">
        <v>128</v>
      </c>
    </row>
    <row r="34" spans="1:7" s="15" customFormat="1" ht="63" x14ac:dyDescent="0.25">
      <c r="A34" s="27" t="s">
        <v>17</v>
      </c>
      <c r="B34" s="28" t="s">
        <v>38</v>
      </c>
      <c r="C34" s="75">
        <f>2289.4+23.4+1502.1+3.57-1.23-13.85-22.34</f>
        <v>3781.05</v>
      </c>
      <c r="D34" s="12">
        <v>2870.7</v>
      </c>
      <c r="E34" s="8">
        <f t="shared" si="8"/>
        <v>-910.35000000000036</v>
      </c>
      <c r="F34" s="4">
        <f>D34/C34</f>
        <v>0.75923354623715622</v>
      </c>
      <c r="G34" s="27" t="s">
        <v>127</v>
      </c>
    </row>
    <row r="35" spans="1:7" s="15" customFormat="1" ht="63" x14ac:dyDescent="0.25">
      <c r="A35" s="27" t="s">
        <v>18</v>
      </c>
      <c r="B35" s="27"/>
      <c r="C35" s="5"/>
      <c r="D35" s="12"/>
      <c r="E35" s="8"/>
      <c r="F35" s="4"/>
      <c r="G35" s="16"/>
    </row>
    <row r="36" spans="1:7" ht="60" customHeight="1" x14ac:dyDescent="0.25">
      <c r="A36" s="29" t="s">
        <v>19</v>
      </c>
      <c r="B36" s="28" t="s">
        <v>39</v>
      </c>
      <c r="C36" s="5">
        <f>229-4</f>
        <v>225</v>
      </c>
      <c r="D36" s="12">
        <v>235</v>
      </c>
      <c r="E36" s="8">
        <f t="shared" ref="E36:E38" si="10">D36-C36</f>
        <v>10</v>
      </c>
      <c r="F36" s="4">
        <f>D36/C36</f>
        <v>1.0444444444444445</v>
      </c>
      <c r="G36" s="101" t="s">
        <v>43</v>
      </c>
    </row>
    <row r="37" spans="1:7" ht="15.75" x14ac:dyDescent="0.25">
      <c r="A37" s="29" t="s">
        <v>20</v>
      </c>
      <c r="B37" s="28" t="s">
        <v>40</v>
      </c>
      <c r="C37" s="5">
        <v>25</v>
      </c>
      <c r="D37" s="12">
        <v>22</v>
      </c>
      <c r="E37" s="8">
        <f t="shared" si="10"/>
        <v>-3</v>
      </c>
      <c r="F37" s="4">
        <f>D37/C37</f>
        <v>0.88</v>
      </c>
      <c r="G37" s="102"/>
    </row>
    <row r="38" spans="1:7" ht="15.75" x14ac:dyDescent="0.25">
      <c r="A38" s="29" t="s">
        <v>21</v>
      </c>
      <c r="B38" s="28" t="s">
        <v>40</v>
      </c>
      <c r="C38" s="20">
        <f>255.9-7.1-0.08</f>
        <v>248.72</v>
      </c>
      <c r="D38" s="12">
        <v>248.1</v>
      </c>
      <c r="E38" s="8">
        <f t="shared" si="10"/>
        <v>-0.62000000000000455</v>
      </c>
      <c r="F38" s="4">
        <f>D38/C38</f>
        <v>0.99750723705371502</v>
      </c>
      <c r="G38" s="102"/>
    </row>
    <row r="39" spans="1:7" s="21" customFormat="1" ht="15.75" x14ac:dyDescent="0.25">
      <c r="A39" s="29" t="s">
        <v>126</v>
      </c>
      <c r="B39" s="28" t="s">
        <v>40</v>
      </c>
      <c r="C39" s="20">
        <f>59.6-0.75-0.8-0.3-0.9</f>
        <v>56.850000000000009</v>
      </c>
      <c r="D39" s="12">
        <v>27.3</v>
      </c>
      <c r="E39" s="8">
        <f t="shared" ref="E39" si="11">D39-C39</f>
        <v>-29.550000000000008</v>
      </c>
      <c r="F39" s="4">
        <f>D39/C39</f>
        <v>0.48021108179419519</v>
      </c>
      <c r="G39" s="103"/>
    </row>
    <row r="40" spans="1:7" s="18" customFormat="1" ht="78.75" x14ac:dyDescent="0.25">
      <c r="A40" s="27" t="s">
        <v>22</v>
      </c>
      <c r="B40" s="27" t="s">
        <v>9</v>
      </c>
      <c r="C40" s="5">
        <v>100</v>
      </c>
      <c r="D40" s="26">
        <v>100</v>
      </c>
      <c r="E40" s="22">
        <f>D40-C40</f>
        <v>0</v>
      </c>
      <c r="F40" s="4">
        <f t="shared" ref="F40:F41" si="12">D40/C40</f>
        <v>1</v>
      </c>
      <c r="G40" s="19"/>
    </row>
    <row r="41" spans="1:7" s="18" customFormat="1" ht="94.5" x14ac:dyDescent="0.25">
      <c r="A41" s="16" t="s">
        <v>23</v>
      </c>
      <c r="B41" s="16" t="s">
        <v>9</v>
      </c>
      <c r="C41" s="5">
        <v>100</v>
      </c>
      <c r="D41" s="26">
        <v>83.6</v>
      </c>
      <c r="E41" s="22">
        <f>D41-C41</f>
        <v>-16.400000000000006</v>
      </c>
      <c r="F41" s="4">
        <f t="shared" si="12"/>
        <v>0.83599999999999997</v>
      </c>
      <c r="G41" s="19" t="s">
        <v>105</v>
      </c>
    </row>
  </sheetData>
  <mergeCells count="14">
    <mergeCell ref="G36:G39"/>
    <mergeCell ref="A1:G5"/>
    <mergeCell ref="A19:G19"/>
    <mergeCell ref="A7:A8"/>
    <mergeCell ref="B7:B8"/>
    <mergeCell ref="C7:D7"/>
    <mergeCell ref="E7:E8"/>
    <mergeCell ref="F7:F8"/>
    <mergeCell ref="G7:G8"/>
    <mergeCell ref="A22:G22"/>
    <mergeCell ref="A29:G29"/>
    <mergeCell ref="A32:G32"/>
    <mergeCell ref="A10:G10"/>
    <mergeCell ref="A11:G11"/>
  </mergeCells>
  <pageMargins left="0.7" right="0.7" top="0.75" bottom="0.75" header="0.3" footer="0.3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4"/>
  <sheetViews>
    <sheetView view="pageBreakPreview" zoomScale="80" zoomScaleNormal="70" zoomScaleSheetLayoutView="80" workbookViewId="0">
      <selection activeCell="G26" sqref="G26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174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62" t="s">
        <v>6</v>
      </c>
      <c r="D8" s="62" t="s">
        <v>7</v>
      </c>
      <c r="E8" s="106"/>
      <c r="F8" s="106"/>
      <c r="G8" s="106"/>
    </row>
    <row r="9" spans="1:7" ht="15.75" x14ac:dyDescent="0.25">
      <c r="A9" s="62">
        <v>1</v>
      </c>
      <c r="B9" s="62">
        <v>2</v>
      </c>
      <c r="C9" s="62">
        <v>3</v>
      </c>
      <c r="D9" s="62">
        <v>4</v>
      </c>
      <c r="E9" s="62">
        <v>5</v>
      </c>
      <c r="F9" s="62">
        <v>6</v>
      </c>
      <c r="G9" s="62">
        <v>7</v>
      </c>
    </row>
    <row r="10" spans="1:7" ht="69" customHeight="1" x14ac:dyDescent="0.25">
      <c r="A10" s="39" t="s">
        <v>99</v>
      </c>
      <c r="B10" s="30" t="s">
        <v>104</v>
      </c>
      <c r="C10" s="93">
        <v>187</v>
      </c>
      <c r="D10" s="94">
        <v>187</v>
      </c>
      <c r="E10" s="8">
        <f t="shared" ref="E10:E14" si="0">D10-C10</f>
        <v>0</v>
      </c>
      <c r="F10" s="4">
        <f t="shared" ref="F10:F14" si="1">D10/C10</f>
        <v>1</v>
      </c>
      <c r="G10" s="62"/>
    </row>
    <row r="11" spans="1:7" ht="60" x14ac:dyDescent="0.25">
      <c r="A11" s="66" t="s">
        <v>100</v>
      </c>
      <c r="B11" s="60" t="s">
        <v>28</v>
      </c>
      <c r="C11" s="93">
        <v>1</v>
      </c>
      <c r="D11" s="94">
        <v>1</v>
      </c>
      <c r="E11" s="22">
        <f t="shared" si="0"/>
        <v>0</v>
      </c>
      <c r="F11" s="4">
        <f t="shared" si="1"/>
        <v>1</v>
      </c>
      <c r="G11" s="62"/>
    </row>
    <row r="12" spans="1:7" ht="60" x14ac:dyDescent="0.25">
      <c r="A12" s="66" t="s">
        <v>101</v>
      </c>
      <c r="B12" s="60" t="s">
        <v>28</v>
      </c>
      <c r="C12" s="52">
        <v>8</v>
      </c>
      <c r="D12" s="94">
        <v>9</v>
      </c>
      <c r="E12" s="22">
        <f t="shared" si="0"/>
        <v>1</v>
      </c>
      <c r="F12" s="4">
        <f t="shared" si="1"/>
        <v>1.125</v>
      </c>
      <c r="G12" s="62" t="s">
        <v>175</v>
      </c>
    </row>
    <row r="13" spans="1:7" ht="59.25" customHeight="1" x14ac:dyDescent="0.25">
      <c r="A13" s="66" t="s">
        <v>102</v>
      </c>
      <c r="B13" s="60" t="s">
        <v>28</v>
      </c>
      <c r="C13" s="52">
        <v>3</v>
      </c>
      <c r="D13" s="94">
        <v>3</v>
      </c>
      <c r="E13" s="22">
        <f t="shared" si="0"/>
        <v>0</v>
      </c>
      <c r="F13" s="4">
        <f t="shared" si="1"/>
        <v>1</v>
      </c>
      <c r="G13" s="5"/>
    </row>
    <row r="14" spans="1:7" ht="60" x14ac:dyDescent="0.25">
      <c r="A14" s="39" t="s">
        <v>103</v>
      </c>
      <c r="B14" s="30" t="s">
        <v>104</v>
      </c>
      <c r="C14" s="52">
        <v>32</v>
      </c>
      <c r="D14" s="95">
        <v>32</v>
      </c>
      <c r="E14" s="22">
        <f t="shared" si="0"/>
        <v>0</v>
      </c>
      <c r="F14" s="4">
        <f t="shared" si="1"/>
        <v>1</v>
      </c>
      <c r="G14" s="68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2"/>
  <sheetViews>
    <sheetView view="pageBreakPreview" topLeftCell="A15" zoomScale="80" zoomScaleNormal="70" zoomScaleSheetLayoutView="80" workbookViewId="0">
      <selection activeCell="J22" sqref="J22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176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77" t="s">
        <v>6</v>
      </c>
      <c r="D8" s="77" t="s">
        <v>7</v>
      </c>
      <c r="E8" s="106"/>
      <c r="F8" s="106"/>
      <c r="G8" s="106"/>
    </row>
    <row r="9" spans="1:7" ht="15.75" x14ac:dyDescent="0.25">
      <c r="A9" s="77">
        <v>1</v>
      </c>
      <c r="B9" s="77">
        <v>2</v>
      </c>
      <c r="C9" s="77">
        <v>3</v>
      </c>
      <c r="D9" s="77">
        <v>4</v>
      </c>
      <c r="E9" s="77">
        <v>5</v>
      </c>
      <c r="F9" s="77">
        <v>6</v>
      </c>
      <c r="G9" s="77">
        <v>7</v>
      </c>
    </row>
    <row r="10" spans="1:7" ht="69" customHeight="1" x14ac:dyDescent="0.25">
      <c r="A10" s="71" t="s">
        <v>107</v>
      </c>
      <c r="B10" s="28" t="s">
        <v>129</v>
      </c>
      <c r="C10" s="28">
        <v>5</v>
      </c>
      <c r="D10" s="87">
        <v>3</v>
      </c>
      <c r="E10" s="8">
        <f t="shared" ref="E10:E14" si="0">D10-C10</f>
        <v>-2</v>
      </c>
      <c r="F10" s="4">
        <f t="shared" ref="F10:F14" si="1">D10/C10</f>
        <v>0.6</v>
      </c>
      <c r="G10" s="77" t="s">
        <v>181</v>
      </c>
    </row>
    <row r="11" spans="1:7" ht="90" x14ac:dyDescent="0.25">
      <c r="A11" s="71" t="s">
        <v>182</v>
      </c>
      <c r="B11" s="28" t="s">
        <v>129</v>
      </c>
      <c r="C11" s="28">
        <v>2</v>
      </c>
      <c r="D11" s="87">
        <v>2</v>
      </c>
      <c r="E11" s="22">
        <f t="shared" si="0"/>
        <v>0</v>
      </c>
      <c r="F11" s="4">
        <f t="shared" si="1"/>
        <v>1</v>
      </c>
      <c r="G11" s="77"/>
    </row>
    <row r="12" spans="1:7" ht="60" x14ac:dyDescent="0.25">
      <c r="A12" s="71" t="s">
        <v>108</v>
      </c>
      <c r="B12" s="28" t="s">
        <v>129</v>
      </c>
      <c r="C12" s="28">
        <v>10</v>
      </c>
      <c r="D12" s="87">
        <v>10</v>
      </c>
      <c r="E12" s="22">
        <f t="shared" si="0"/>
        <v>0</v>
      </c>
      <c r="F12" s="4">
        <f t="shared" si="1"/>
        <v>1</v>
      </c>
      <c r="G12" s="77"/>
    </row>
    <row r="13" spans="1:7" ht="59.25" customHeight="1" x14ac:dyDescent="0.25">
      <c r="A13" s="76" t="s">
        <v>183</v>
      </c>
      <c r="B13" s="28" t="s">
        <v>129</v>
      </c>
      <c r="C13" s="28">
        <v>1</v>
      </c>
      <c r="D13" s="87">
        <v>1</v>
      </c>
      <c r="E13" s="22">
        <f t="shared" si="0"/>
        <v>0</v>
      </c>
      <c r="F13" s="4">
        <f t="shared" si="1"/>
        <v>1</v>
      </c>
      <c r="G13" s="5"/>
    </row>
    <row r="14" spans="1:7" ht="90" x14ac:dyDescent="0.25">
      <c r="A14" s="76" t="s">
        <v>133</v>
      </c>
      <c r="B14" s="30" t="s">
        <v>9</v>
      </c>
      <c r="C14" s="28">
        <v>100</v>
      </c>
      <c r="D14" s="87">
        <v>100</v>
      </c>
      <c r="E14" s="22">
        <f t="shared" si="0"/>
        <v>0</v>
      </c>
      <c r="F14" s="4">
        <f t="shared" si="1"/>
        <v>1</v>
      </c>
      <c r="G14" s="70"/>
    </row>
    <row r="15" spans="1:7" ht="45" x14ac:dyDescent="0.25">
      <c r="A15" s="76" t="s">
        <v>131</v>
      </c>
      <c r="B15" s="30" t="s">
        <v>129</v>
      </c>
      <c r="C15" s="28">
        <v>3</v>
      </c>
      <c r="D15" s="87">
        <v>3</v>
      </c>
      <c r="E15" s="22">
        <f t="shared" ref="E15:E22" si="2">D15-C15</f>
        <v>0</v>
      </c>
      <c r="F15" s="4">
        <f t="shared" ref="F15:F22" si="3">D15/C15</f>
        <v>1</v>
      </c>
      <c r="G15" s="17"/>
    </row>
    <row r="16" spans="1:7" ht="60" x14ac:dyDescent="0.25">
      <c r="A16" s="76" t="s">
        <v>184</v>
      </c>
      <c r="B16" s="30" t="s">
        <v>177</v>
      </c>
      <c r="C16" s="28">
        <v>1.1599999999999999</v>
      </c>
      <c r="D16" s="87">
        <v>1.1599999999999999</v>
      </c>
      <c r="E16" s="22">
        <f t="shared" si="2"/>
        <v>0</v>
      </c>
      <c r="F16" s="4">
        <f t="shared" si="3"/>
        <v>1</v>
      </c>
      <c r="G16" s="17"/>
    </row>
    <row r="17" spans="1:7" ht="75" x14ac:dyDescent="0.25">
      <c r="A17" s="76" t="s">
        <v>130</v>
      </c>
      <c r="B17" s="30" t="s">
        <v>129</v>
      </c>
      <c r="C17" s="28">
        <v>12</v>
      </c>
      <c r="D17" s="87">
        <v>11</v>
      </c>
      <c r="E17" s="22">
        <f t="shared" si="2"/>
        <v>-1</v>
      </c>
      <c r="F17" s="4">
        <f t="shared" si="3"/>
        <v>0.91666666666666663</v>
      </c>
      <c r="G17" s="54" t="s">
        <v>179</v>
      </c>
    </row>
    <row r="18" spans="1:7" ht="45" x14ac:dyDescent="0.25">
      <c r="A18" s="76" t="s">
        <v>185</v>
      </c>
      <c r="B18" s="30" t="s">
        <v>129</v>
      </c>
      <c r="C18" s="28">
        <v>2</v>
      </c>
      <c r="D18" s="87">
        <v>2</v>
      </c>
      <c r="E18" s="22">
        <f t="shared" si="2"/>
        <v>0</v>
      </c>
      <c r="F18" s="4">
        <f t="shared" si="3"/>
        <v>1</v>
      </c>
      <c r="G18" s="17"/>
    </row>
    <row r="19" spans="1:7" ht="45" x14ac:dyDescent="0.25">
      <c r="A19" s="76" t="s">
        <v>132</v>
      </c>
      <c r="B19" s="96" t="s">
        <v>129</v>
      </c>
      <c r="C19" s="44">
        <v>1</v>
      </c>
      <c r="D19" s="87">
        <v>1</v>
      </c>
      <c r="E19" s="22">
        <f t="shared" si="2"/>
        <v>0</v>
      </c>
      <c r="F19" s="4">
        <f t="shared" si="3"/>
        <v>1</v>
      </c>
      <c r="G19" s="17"/>
    </row>
    <row r="20" spans="1:7" ht="30" x14ac:dyDescent="0.25">
      <c r="A20" s="76" t="s">
        <v>186</v>
      </c>
      <c r="B20" s="44" t="s">
        <v>178</v>
      </c>
      <c r="C20" s="44">
        <v>1</v>
      </c>
      <c r="D20" s="87">
        <v>1</v>
      </c>
      <c r="E20" s="22">
        <f t="shared" si="2"/>
        <v>0</v>
      </c>
      <c r="F20" s="4">
        <f t="shared" si="3"/>
        <v>1</v>
      </c>
      <c r="G20" s="17"/>
    </row>
    <row r="21" spans="1:7" ht="45" x14ac:dyDescent="0.25">
      <c r="A21" s="76" t="s">
        <v>187</v>
      </c>
      <c r="B21" s="44" t="s">
        <v>178</v>
      </c>
      <c r="C21" s="44">
        <v>1</v>
      </c>
      <c r="D21" s="87">
        <v>1</v>
      </c>
      <c r="E21" s="22">
        <f t="shared" si="2"/>
        <v>0</v>
      </c>
      <c r="F21" s="4">
        <f t="shared" si="3"/>
        <v>1</v>
      </c>
      <c r="G21" s="17"/>
    </row>
    <row r="22" spans="1:7" ht="75" x14ac:dyDescent="0.25">
      <c r="A22" s="76" t="s">
        <v>188</v>
      </c>
      <c r="B22" s="44" t="s">
        <v>178</v>
      </c>
      <c r="C22" s="44">
        <v>1</v>
      </c>
      <c r="D22" s="87">
        <v>1</v>
      </c>
      <c r="E22" s="22">
        <f t="shared" si="2"/>
        <v>0</v>
      </c>
      <c r="F22" s="4">
        <f t="shared" si="3"/>
        <v>1</v>
      </c>
      <c r="G22" s="17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1"/>
  <sheetViews>
    <sheetView view="pageBreakPreview" zoomScale="80" zoomScaleNormal="70" zoomScaleSheetLayoutView="80" workbookViewId="0">
      <selection activeCell="G10" sqref="G10:G11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192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97" t="s">
        <v>6</v>
      </c>
      <c r="D8" s="97" t="s">
        <v>7</v>
      </c>
      <c r="E8" s="106"/>
      <c r="F8" s="106"/>
      <c r="G8" s="106"/>
    </row>
    <row r="9" spans="1:7" ht="15.75" x14ac:dyDescent="0.25">
      <c r="A9" s="97">
        <v>1</v>
      </c>
      <c r="B9" s="97">
        <v>2</v>
      </c>
      <c r="C9" s="97">
        <v>3</v>
      </c>
      <c r="D9" s="97">
        <v>4</v>
      </c>
      <c r="E9" s="97">
        <v>5</v>
      </c>
      <c r="F9" s="97">
        <v>6</v>
      </c>
      <c r="G9" s="97">
        <v>7</v>
      </c>
    </row>
    <row r="10" spans="1:7" ht="92.25" customHeight="1" x14ac:dyDescent="0.25">
      <c r="A10" s="71" t="s">
        <v>189</v>
      </c>
      <c r="B10" s="28" t="s">
        <v>190</v>
      </c>
      <c r="C10" s="28">
        <v>145</v>
      </c>
      <c r="D10" s="87">
        <v>0</v>
      </c>
      <c r="E10" s="8">
        <f t="shared" ref="E10" si="0">D10-C10</f>
        <v>-145</v>
      </c>
      <c r="F10" s="4">
        <f t="shared" ref="F10" si="1">D10/C10</f>
        <v>0</v>
      </c>
      <c r="G10" s="111" t="s">
        <v>193</v>
      </c>
    </row>
    <row r="11" spans="1:7" ht="135" x14ac:dyDescent="0.25">
      <c r="A11" s="42" t="s">
        <v>191</v>
      </c>
      <c r="B11" s="99" t="s">
        <v>9</v>
      </c>
      <c r="C11" s="99">
        <v>1.3</v>
      </c>
      <c r="D11" s="99">
        <v>0</v>
      </c>
      <c r="E11" s="8">
        <f t="shared" ref="E11" si="2">D11-C11</f>
        <v>-1.3</v>
      </c>
      <c r="F11" s="4">
        <f t="shared" ref="F11" si="3">D11/C11</f>
        <v>0</v>
      </c>
      <c r="G11" s="107"/>
    </row>
  </sheetData>
  <mergeCells count="8">
    <mergeCell ref="G10:G11"/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3"/>
  <sheetViews>
    <sheetView view="pageBreakPreview" zoomScale="80" zoomScaleNormal="70" zoomScaleSheetLayoutView="80" workbookViewId="0">
      <selection activeCell="G13" sqref="G13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.42578125" style="21" customWidth="1"/>
    <col min="8" max="16384" width="9.140625" style="21"/>
  </cols>
  <sheetData>
    <row r="1" spans="1:7" x14ac:dyDescent="0.25">
      <c r="A1" s="106" t="s">
        <v>134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77" t="s">
        <v>6</v>
      </c>
      <c r="D8" s="77" t="s">
        <v>7</v>
      </c>
      <c r="E8" s="106"/>
      <c r="F8" s="106"/>
      <c r="G8" s="106"/>
    </row>
    <row r="9" spans="1:7" ht="15.75" x14ac:dyDescent="0.25">
      <c r="A9" s="77">
        <v>1</v>
      </c>
      <c r="B9" s="77">
        <v>2</v>
      </c>
      <c r="C9" s="77">
        <v>3</v>
      </c>
      <c r="D9" s="77">
        <v>4</v>
      </c>
      <c r="E9" s="77">
        <v>5</v>
      </c>
      <c r="F9" s="77">
        <v>6</v>
      </c>
      <c r="G9" s="77">
        <v>7</v>
      </c>
    </row>
    <row r="10" spans="1:7" ht="45" customHeight="1" x14ac:dyDescent="0.25">
      <c r="A10" s="51" t="s">
        <v>50</v>
      </c>
      <c r="B10" s="30" t="s">
        <v>26</v>
      </c>
      <c r="C10" s="67">
        <v>1.4</v>
      </c>
      <c r="D10" s="79">
        <v>1.1000000000000001</v>
      </c>
      <c r="E10" s="23">
        <f>D10-C10</f>
        <v>-0.29999999999999982</v>
      </c>
      <c r="F10" s="3">
        <f>D10/C10</f>
        <v>0.78571428571428581</v>
      </c>
      <c r="G10" s="111" t="s">
        <v>148</v>
      </c>
    </row>
    <row r="11" spans="1:7" ht="44.25" customHeight="1" x14ac:dyDescent="0.25">
      <c r="A11" s="51" t="s">
        <v>51</v>
      </c>
      <c r="B11" s="30" t="s">
        <v>27</v>
      </c>
      <c r="C11" s="67">
        <v>22</v>
      </c>
      <c r="D11" s="79">
        <v>18</v>
      </c>
      <c r="E11" s="23">
        <f t="shared" ref="E11:E23" si="0">D11-C11</f>
        <v>-4</v>
      </c>
      <c r="F11" s="3">
        <f t="shared" ref="F11:F23" si="1">D11/C11</f>
        <v>0.81818181818181823</v>
      </c>
      <c r="G11" s="112"/>
    </row>
    <row r="12" spans="1:7" ht="94.5" x14ac:dyDescent="0.25">
      <c r="A12" s="51" t="s">
        <v>52</v>
      </c>
      <c r="B12" s="30" t="s">
        <v>64</v>
      </c>
      <c r="C12" s="67">
        <v>25.51</v>
      </c>
      <c r="D12" s="79">
        <v>25.75</v>
      </c>
      <c r="E12" s="23">
        <f t="shared" si="0"/>
        <v>0.23999999999999844</v>
      </c>
      <c r="F12" s="3">
        <f t="shared" si="1"/>
        <v>1.009408075264602</v>
      </c>
      <c r="G12" s="81" t="s">
        <v>201</v>
      </c>
    </row>
    <row r="13" spans="1:7" ht="78.75" x14ac:dyDescent="0.25">
      <c r="A13" s="51" t="s">
        <v>53</v>
      </c>
      <c r="B13" s="30" t="s">
        <v>28</v>
      </c>
      <c r="C13" s="67">
        <v>39</v>
      </c>
      <c r="D13" s="79">
        <v>38</v>
      </c>
      <c r="E13" s="23">
        <f t="shared" si="0"/>
        <v>-1</v>
      </c>
      <c r="F13" s="3">
        <f t="shared" si="1"/>
        <v>0.97435897435897434</v>
      </c>
      <c r="G13" s="77" t="s">
        <v>149</v>
      </c>
    </row>
    <row r="14" spans="1:7" ht="45" x14ac:dyDescent="0.25">
      <c r="A14" s="42" t="s">
        <v>138</v>
      </c>
      <c r="B14" s="30" t="s">
        <v>25</v>
      </c>
      <c r="C14" s="67">
        <v>4</v>
      </c>
      <c r="D14" s="79">
        <v>4</v>
      </c>
      <c r="E14" s="23">
        <f t="shared" si="0"/>
        <v>0</v>
      </c>
      <c r="F14" s="3">
        <f t="shared" si="1"/>
        <v>1</v>
      </c>
      <c r="G14" s="77"/>
    </row>
    <row r="15" spans="1:7" ht="45" x14ac:dyDescent="0.25">
      <c r="A15" s="51" t="s">
        <v>139</v>
      </c>
      <c r="B15" s="30" t="s">
        <v>28</v>
      </c>
      <c r="C15" s="67">
        <v>1</v>
      </c>
      <c r="D15" s="79">
        <v>1</v>
      </c>
      <c r="E15" s="23">
        <f t="shared" si="0"/>
        <v>0</v>
      </c>
      <c r="F15" s="3">
        <f t="shared" si="1"/>
        <v>1</v>
      </c>
      <c r="G15" s="77"/>
    </row>
    <row r="16" spans="1:7" ht="45" x14ac:dyDescent="0.25">
      <c r="A16" s="51" t="s">
        <v>140</v>
      </c>
      <c r="B16" s="30" t="s">
        <v>147</v>
      </c>
      <c r="C16" s="67">
        <v>2.5</v>
      </c>
      <c r="D16" s="79">
        <v>2.5</v>
      </c>
      <c r="E16" s="23">
        <f t="shared" si="0"/>
        <v>0</v>
      </c>
      <c r="F16" s="3">
        <f t="shared" si="1"/>
        <v>1</v>
      </c>
      <c r="G16" s="77"/>
    </row>
    <row r="17" spans="1:7" ht="45" x14ac:dyDescent="0.25">
      <c r="A17" s="51" t="s">
        <v>141</v>
      </c>
      <c r="B17" s="30" t="s">
        <v>28</v>
      </c>
      <c r="C17" s="67">
        <v>2</v>
      </c>
      <c r="D17" s="79">
        <v>2</v>
      </c>
      <c r="E17" s="23">
        <f t="shared" si="0"/>
        <v>0</v>
      </c>
      <c r="F17" s="3">
        <f t="shared" si="1"/>
        <v>1</v>
      </c>
      <c r="G17" s="17"/>
    </row>
    <row r="18" spans="1:7" ht="75" x14ac:dyDescent="0.25">
      <c r="A18" s="51" t="s">
        <v>54</v>
      </c>
      <c r="B18" s="30" t="s">
        <v>29</v>
      </c>
      <c r="C18" s="67">
        <v>1.21</v>
      </c>
      <c r="D18" s="79">
        <v>1.21</v>
      </c>
      <c r="E18" s="23">
        <f t="shared" si="0"/>
        <v>0</v>
      </c>
      <c r="F18" s="3">
        <f t="shared" si="1"/>
        <v>1</v>
      </c>
      <c r="G18" s="17"/>
    </row>
    <row r="19" spans="1:7" ht="90" x14ac:dyDescent="0.25">
      <c r="A19" s="51" t="s">
        <v>142</v>
      </c>
      <c r="B19" s="30" t="s">
        <v>30</v>
      </c>
      <c r="C19" s="67">
        <v>1</v>
      </c>
      <c r="D19" s="80">
        <v>1</v>
      </c>
      <c r="E19" s="23">
        <f t="shared" si="0"/>
        <v>0</v>
      </c>
      <c r="F19" s="3">
        <f t="shared" si="1"/>
        <v>1</v>
      </c>
      <c r="G19" s="17"/>
    </row>
    <row r="20" spans="1:7" ht="45" x14ac:dyDescent="0.25">
      <c r="A20" s="51" t="s">
        <v>143</v>
      </c>
      <c r="B20" s="30" t="s">
        <v>24</v>
      </c>
      <c r="C20" s="67">
        <v>1</v>
      </c>
      <c r="D20" s="80">
        <v>1</v>
      </c>
      <c r="E20" s="23">
        <f t="shared" si="0"/>
        <v>0</v>
      </c>
      <c r="F20" s="3">
        <f t="shared" si="1"/>
        <v>1</v>
      </c>
      <c r="G20" s="17"/>
    </row>
    <row r="21" spans="1:7" ht="47.25" x14ac:dyDescent="0.25">
      <c r="A21" s="59" t="s">
        <v>144</v>
      </c>
      <c r="B21" s="30" t="s">
        <v>24</v>
      </c>
      <c r="C21" s="67">
        <v>12</v>
      </c>
      <c r="D21" s="80">
        <v>0</v>
      </c>
      <c r="E21" s="23">
        <f t="shared" si="0"/>
        <v>-12</v>
      </c>
      <c r="F21" s="3">
        <f t="shared" si="1"/>
        <v>0</v>
      </c>
      <c r="G21" s="54" t="s">
        <v>150</v>
      </c>
    </row>
    <row r="22" spans="1:7" ht="45" x14ac:dyDescent="0.25">
      <c r="A22" s="59" t="s">
        <v>145</v>
      </c>
      <c r="B22" s="30" t="s">
        <v>24</v>
      </c>
      <c r="C22" s="67">
        <v>2</v>
      </c>
      <c r="D22" s="80">
        <v>2</v>
      </c>
      <c r="E22" s="23">
        <f t="shared" si="0"/>
        <v>0</v>
      </c>
      <c r="F22" s="3">
        <f t="shared" si="1"/>
        <v>1</v>
      </c>
      <c r="G22" s="17"/>
    </row>
    <row r="23" spans="1:7" ht="45" x14ac:dyDescent="0.25">
      <c r="A23" s="59" t="s">
        <v>146</v>
      </c>
      <c r="B23" s="30" t="s">
        <v>24</v>
      </c>
      <c r="C23" s="67">
        <v>1</v>
      </c>
      <c r="D23" s="80">
        <v>1</v>
      </c>
      <c r="E23" s="23">
        <f t="shared" si="0"/>
        <v>0</v>
      </c>
      <c r="F23" s="3">
        <f t="shared" si="1"/>
        <v>1</v>
      </c>
      <c r="G23" s="17"/>
    </row>
  </sheetData>
  <mergeCells count="8">
    <mergeCell ref="A1:G5"/>
    <mergeCell ref="A7:A8"/>
    <mergeCell ref="B7:B8"/>
    <mergeCell ref="C7:D7"/>
    <mergeCell ref="E7:E8"/>
    <mergeCell ref="F7:F8"/>
    <mergeCell ref="G7:G8"/>
    <mergeCell ref="G10:G11"/>
  </mergeCells>
  <pageMargins left="0.7" right="0.7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8"/>
  <sheetViews>
    <sheetView view="pageBreakPreview" zoomScale="80" zoomScaleNormal="70" zoomScaleSheetLayoutView="80" workbookViewId="0">
      <selection activeCell="G14" sqref="G14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7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135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46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48" t="s">
        <v>6</v>
      </c>
      <c r="D8" s="5" t="s">
        <v>7</v>
      </c>
      <c r="E8" s="106"/>
      <c r="F8" s="106"/>
      <c r="G8" s="106"/>
    </row>
    <row r="9" spans="1:7" ht="15.75" x14ac:dyDescent="0.25">
      <c r="A9" s="48">
        <v>1</v>
      </c>
      <c r="B9" s="48">
        <v>2</v>
      </c>
      <c r="C9" s="48">
        <v>3</v>
      </c>
      <c r="D9" s="5">
        <v>4</v>
      </c>
      <c r="E9" s="48">
        <v>5</v>
      </c>
      <c r="F9" s="48">
        <v>6</v>
      </c>
      <c r="G9" s="48">
        <v>7</v>
      </c>
    </row>
    <row r="10" spans="1:7" ht="78.75" x14ac:dyDescent="0.25">
      <c r="A10" s="53" t="s">
        <v>55</v>
      </c>
      <c r="B10" s="24" t="s">
        <v>28</v>
      </c>
      <c r="C10" s="57">
        <v>46</v>
      </c>
      <c r="D10" s="5">
        <v>46</v>
      </c>
      <c r="E10" s="8">
        <f t="shared" ref="E10:E18" si="0">D10-C10</f>
        <v>0</v>
      </c>
      <c r="F10" s="4">
        <f t="shared" ref="F10:F18" si="1">D10/C10</f>
        <v>1</v>
      </c>
      <c r="G10" s="48"/>
    </row>
    <row r="11" spans="1:7" ht="47.25" x14ac:dyDescent="0.25">
      <c r="A11" s="53" t="s">
        <v>56</v>
      </c>
      <c r="B11" s="24" t="s">
        <v>28</v>
      </c>
      <c r="C11" s="57">
        <v>4</v>
      </c>
      <c r="D11" s="5">
        <v>4</v>
      </c>
      <c r="E11" s="8">
        <f t="shared" si="0"/>
        <v>0</v>
      </c>
      <c r="F11" s="4">
        <f t="shared" si="1"/>
        <v>1</v>
      </c>
      <c r="G11" s="48"/>
    </row>
    <row r="12" spans="1:7" ht="47.25" x14ac:dyDescent="0.25">
      <c r="A12" s="53" t="s">
        <v>57</v>
      </c>
      <c r="B12" s="24" t="s">
        <v>65</v>
      </c>
      <c r="C12" s="57">
        <v>1252.5</v>
      </c>
      <c r="D12" s="5">
        <v>1082.5</v>
      </c>
      <c r="E12" s="8">
        <f t="shared" si="0"/>
        <v>-170</v>
      </c>
      <c r="F12" s="4">
        <f t="shared" si="1"/>
        <v>0.86427145708582831</v>
      </c>
      <c r="G12" s="48" t="s">
        <v>136</v>
      </c>
    </row>
    <row r="13" spans="1:7" ht="47.25" x14ac:dyDescent="0.25">
      <c r="A13" s="53" t="s">
        <v>58</v>
      </c>
      <c r="B13" s="24" t="s">
        <v>28</v>
      </c>
      <c r="C13" s="78">
        <v>55</v>
      </c>
      <c r="D13" s="5">
        <v>55</v>
      </c>
      <c r="E13" s="22">
        <f t="shared" si="0"/>
        <v>0</v>
      </c>
      <c r="F13" s="4">
        <f t="shared" si="1"/>
        <v>1</v>
      </c>
      <c r="G13" s="48"/>
    </row>
    <row r="14" spans="1:7" ht="63" x14ac:dyDescent="0.25">
      <c r="A14" s="54" t="s">
        <v>59</v>
      </c>
      <c r="B14" s="57" t="s">
        <v>44</v>
      </c>
      <c r="C14" s="78">
        <v>11577</v>
      </c>
      <c r="D14" s="5">
        <v>11400</v>
      </c>
      <c r="E14" s="8">
        <f t="shared" si="0"/>
        <v>-177</v>
      </c>
      <c r="F14" s="4">
        <f t="shared" si="1"/>
        <v>0.98471106504275718</v>
      </c>
      <c r="G14" s="5" t="s">
        <v>137</v>
      </c>
    </row>
    <row r="15" spans="1:7" ht="47.25" x14ac:dyDescent="0.25">
      <c r="A15" s="54" t="s">
        <v>60</v>
      </c>
      <c r="B15" s="57" t="s">
        <v>28</v>
      </c>
      <c r="C15" s="78">
        <v>1</v>
      </c>
      <c r="D15" s="5">
        <v>1</v>
      </c>
      <c r="E15" s="8">
        <f t="shared" si="0"/>
        <v>0</v>
      </c>
      <c r="F15" s="4">
        <f t="shared" si="1"/>
        <v>1</v>
      </c>
      <c r="G15" s="48"/>
    </row>
    <row r="16" spans="1:7" ht="31.5" x14ac:dyDescent="0.25">
      <c r="A16" s="55" t="s">
        <v>61</v>
      </c>
      <c r="B16" s="58" t="s">
        <v>28</v>
      </c>
      <c r="C16" s="78">
        <v>2</v>
      </c>
      <c r="D16" s="5">
        <v>2</v>
      </c>
      <c r="E16" s="8">
        <f t="shared" si="0"/>
        <v>0</v>
      </c>
      <c r="F16" s="4">
        <f t="shared" si="1"/>
        <v>1</v>
      </c>
      <c r="G16" s="48"/>
    </row>
    <row r="17" spans="1:7" ht="63" x14ac:dyDescent="0.25">
      <c r="A17" s="56" t="s">
        <v>62</v>
      </c>
      <c r="B17" s="58" t="s">
        <v>28</v>
      </c>
      <c r="C17" s="78">
        <v>2</v>
      </c>
      <c r="D17" s="5">
        <v>2</v>
      </c>
      <c r="E17" s="8">
        <f t="shared" si="0"/>
        <v>0</v>
      </c>
      <c r="F17" s="4">
        <f t="shared" si="1"/>
        <v>1</v>
      </c>
      <c r="G17" s="48"/>
    </row>
    <row r="18" spans="1:7" ht="63" x14ac:dyDescent="0.25">
      <c r="A18" s="56" t="s">
        <v>63</v>
      </c>
      <c r="B18" s="58" t="s">
        <v>65</v>
      </c>
      <c r="C18" s="78">
        <v>0.28999999999999998</v>
      </c>
      <c r="D18" s="5">
        <v>0.28999999999999998</v>
      </c>
      <c r="E18" s="8">
        <f t="shared" si="0"/>
        <v>0</v>
      </c>
      <c r="F18" s="4">
        <f t="shared" si="1"/>
        <v>1</v>
      </c>
      <c r="G18" s="48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4"/>
  <sheetViews>
    <sheetView view="pageBreakPreview" zoomScale="80" zoomScaleNormal="70" zoomScaleSheetLayoutView="80" workbookViewId="0">
      <selection sqref="A1:G5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7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155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46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48" t="s">
        <v>6</v>
      </c>
      <c r="D8" s="5" t="s">
        <v>7</v>
      </c>
      <c r="E8" s="106"/>
      <c r="F8" s="106"/>
      <c r="G8" s="106"/>
    </row>
    <row r="9" spans="1:7" ht="15.75" x14ac:dyDescent="0.25">
      <c r="A9" s="48">
        <v>1</v>
      </c>
      <c r="B9" s="48">
        <v>2</v>
      </c>
      <c r="C9" s="48">
        <v>3</v>
      </c>
      <c r="D9" s="5">
        <v>4</v>
      </c>
      <c r="E9" s="48">
        <v>5</v>
      </c>
      <c r="F9" s="48">
        <v>6</v>
      </c>
      <c r="G9" s="48">
        <v>7</v>
      </c>
    </row>
    <row r="10" spans="1:7" ht="47.25" x14ac:dyDescent="0.25">
      <c r="A10" s="39" t="s">
        <v>66</v>
      </c>
      <c r="B10" s="30" t="s">
        <v>28</v>
      </c>
      <c r="C10" s="67">
        <v>56</v>
      </c>
      <c r="D10" s="61">
        <v>76</v>
      </c>
      <c r="E10" s="8">
        <f>D10-C10</f>
        <v>20</v>
      </c>
      <c r="F10" s="4">
        <f t="shared" ref="F10:F14" si="0">D10/C10</f>
        <v>1.3571428571428572</v>
      </c>
      <c r="G10" s="48" t="s">
        <v>153</v>
      </c>
    </row>
    <row r="11" spans="1:7" ht="63" x14ac:dyDescent="0.25">
      <c r="A11" s="59" t="s">
        <v>67</v>
      </c>
      <c r="B11" s="60" t="s">
        <v>69</v>
      </c>
      <c r="C11" s="82">
        <v>80.5</v>
      </c>
      <c r="D11" s="61">
        <v>77.900000000000006</v>
      </c>
      <c r="E11" s="8">
        <f t="shared" ref="E11:E14" si="1">D11-C11</f>
        <v>-2.5999999999999943</v>
      </c>
      <c r="F11" s="4">
        <f t="shared" si="0"/>
        <v>0.96770186335403729</v>
      </c>
      <c r="G11" s="48" t="s">
        <v>154</v>
      </c>
    </row>
    <row r="12" spans="1:7" ht="60" x14ac:dyDescent="0.25">
      <c r="A12" s="59" t="s">
        <v>68</v>
      </c>
      <c r="B12" s="60" t="s">
        <v>28</v>
      </c>
      <c r="C12" s="67">
        <v>2</v>
      </c>
      <c r="D12" s="61">
        <v>2</v>
      </c>
      <c r="E12" s="8">
        <f t="shared" si="1"/>
        <v>0</v>
      </c>
      <c r="F12" s="4">
        <f t="shared" si="0"/>
        <v>1</v>
      </c>
      <c r="G12" s="48"/>
    </row>
    <row r="13" spans="1:7" ht="45" x14ac:dyDescent="0.25">
      <c r="A13" s="59" t="s">
        <v>151</v>
      </c>
      <c r="B13" s="60" t="s">
        <v>28</v>
      </c>
      <c r="C13" s="67">
        <v>4</v>
      </c>
      <c r="D13" s="61">
        <v>4</v>
      </c>
      <c r="E13" s="8">
        <f t="shared" si="1"/>
        <v>0</v>
      </c>
      <c r="F13" s="4">
        <f t="shared" si="0"/>
        <v>1</v>
      </c>
      <c r="G13" s="48"/>
    </row>
    <row r="14" spans="1:7" ht="30" x14ac:dyDescent="0.25">
      <c r="A14" s="59" t="s">
        <v>152</v>
      </c>
      <c r="B14" s="60" t="s">
        <v>28</v>
      </c>
      <c r="C14" s="67">
        <v>6</v>
      </c>
      <c r="D14" s="61">
        <v>6</v>
      </c>
      <c r="E14" s="8">
        <f t="shared" si="1"/>
        <v>0</v>
      </c>
      <c r="F14" s="4">
        <f t="shared" si="0"/>
        <v>1</v>
      </c>
      <c r="G14" s="48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6"/>
  <sheetViews>
    <sheetView view="pageBreakPreview" zoomScale="80" zoomScaleNormal="70" zoomScaleSheetLayoutView="80" workbookViewId="0">
      <selection activeCell="G22" sqref="G22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7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156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46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49" t="s">
        <v>6</v>
      </c>
      <c r="D8" s="5" t="s">
        <v>7</v>
      </c>
      <c r="E8" s="106"/>
      <c r="F8" s="106"/>
      <c r="G8" s="106"/>
    </row>
    <row r="9" spans="1:7" ht="15.75" x14ac:dyDescent="0.25">
      <c r="A9" s="49">
        <v>1</v>
      </c>
      <c r="B9" s="49">
        <v>2</v>
      </c>
      <c r="C9" s="49">
        <v>3</v>
      </c>
      <c r="D9" s="5">
        <v>4</v>
      </c>
      <c r="E9" s="49">
        <v>5</v>
      </c>
      <c r="F9" s="49">
        <v>6</v>
      </c>
      <c r="G9" s="49">
        <v>7</v>
      </c>
    </row>
    <row r="10" spans="1:7" ht="45" x14ac:dyDescent="0.25">
      <c r="A10" s="39" t="s">
        <v>157</v>
      </c>
      <c r="B10" s="30" t="s">
        <v>28</v>
      </c>
      <c r="C10" s="67">
        <v>4</v>
      </c>
      <c r="D10" s="83">
        <v>4</v>
      </c>
      <c r="E10" s="8">
        <f t="shared" ref="E10:E16" si="0">D10-C10</f>
        <v>0</v>
      </c>
      <c r="F10" s="4">
        <f t="shared" ref="F10:F13" si="1">D10/C10</f>
        <v>1</v>
      </c>
      <c r="G10" s="49"/>
    </row>
    <row r="11" spans="1:7" ht="60" x14ac:dyDescent="0.25">
      <c r="A11" s="39" t="s">
        <v>70</v>
      </c>
      <c r="B11" s="30" t="s">
        <v>28</v>
      </c>
      <c r="C11" s="67">
        <v>1</v>
      </c>
      <c r="D11" s="83">
        <v>1</v>
      </c>
      <c r="E11" s="8">
        <f t="shared" si="0"/>
        <v>0</v>
      </c>
      <c r="F11" s="4">
        <f>D11/C11</f>
        <v>1</v>
      </c>
      <c r="G11" s="49"/>
    </row>
    <row r="12" spans="1:7" ht="60" x14ac:dyDescent="0.25">
      <c r="A12" s="59" t="s">
        <v>71</v>
      </c>
      <c r="B12" s="60" t="s">
        <v>75</v>
      </c>
      <c r="C12" s="67">
        <v>3.16</v>
      </c>
      <c r="D12" s="83">
        <v>2.46</v>
      </c>
      <c r="E12" s="20">
        <f t="shared" si="0"/>
        <v>-0.70000000000000018</v>
      </c>
      <c r="F12" s="3">
        <f t="shared" si="1"/>
        <v>0.77848101265822778</v>
      </c>
      <c r="G12" s="49" t="s">
        <v>159</v>
      </c>
    </row>
    <row r="13" spans="1:7" ht="60" x14ac:dyDescent="0.25">
      <c r="A13" s="59" t="s">
        <v>72</v>
      </c>
      <c r="B13" s="60" t="s">
        <v>75</v>
      </c>
      <c r="C13" s="67">
        <v>0.4</v>
      </c>
      <c r="D13" s="83">
        <v>0.4</v>
      </c>
      <c r="E13" s="20">
        <f t="shared" si="0"/>
        <v>0</v>
      </c>
      <c r="F13" s="3">
        <f t="shared" si="1"/>
        <v>1</v>
      </c>
      <c r="G13" s="49"/>
    </row>
    <row r="14" spans="1:7" ht="45" x14ac:dyDescent="0.25">
      <c r="A14" s="59" t="s">
        <v>158</v>
      </c>
      <c r="B14" s="60" t="s">
        <v>75</v>
      </c>
      <c r="C14" s="84">
        <v>0.97299999999999998</v>
      </c>
      <c r="D14" s="85">
        <v>0.97299999999999998</v>
      </c>
      <c r="E14" s="8">
        <f t="shared" si="0"/>
        <v>0</v>
      </c>
      <c r="F14" s="4">
        <f>D14/C14</f>
        <v>1</v>
      </c>
      <c r="G14" s="49"/>
    </row>
    <row r="15" spans="1:7" ht="30" x14ac:dyDescent="0.25">
      <c r="A15" s="59" t="s">
        <v>73</v>
      </c>
      <c r="B15" s="60" t="s">
        <v>28</v>
      </c>
      <c r="C15" s="82">
        <v>6</v>
      </c>
      <c r="D15" s="83">
        <v>6</v>
      </c>
      <c r="E15" s="8">
        <f t="shared" si="0"/>
        <v>0</v>
      </c>
      <c r="F15" s="4">
        <f>D15/C15</f>
        <v>1</v>
      </c>
      <c r="G15" s="49"/>
    </row>
    <row r="16" spans="1:7" ht="45" x14ac:dyDescent="0.25">
      <c r="A16" s="59" t="s">
        <v>74</v>
      </c>
      <c r="B16" s="60" t="s">
        <v>28</v>
      </c>
      <c r="C16" s="82">
        <v>7</v>
      </c>
      <c r="D16" s="83">
        <v>7</v>
      </c>
      <c r="E16" s="8">
        <f t="shared" si="0"/>
        <v>0</v>
      </c>
      <c r="F16" s="4">
        <f>D16/C16</f>
        <v>1</v>
      </c>
      <c r="G16" s="49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3"/>
  <sheetViews>
    <sheetView view="pageBreakPreview" zoomScale="80" zoomScaleNormal="70" zoomScaleSheetLayoutView="80" workbookViewId="0">
      <selection activeCell="K21" sqref="K21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5.85546875" style="21" customWidth="1"/>
    <col min="4" max="4" width="14" style="47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160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46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49" t="s">
        <v>6</v>
      </c>
      <c r="D8" s="5" t="s">
        <v>7</v>
      </c>
      <c r="E8" s="106"/>
      <c r="F8" s="106"/>
      <c r="G8" s="106"/>
    </row>
    <row r="9" spans="1:7" ht="15.75" x14ac:dyDescent="0.25">
      <c r="A9" s="49">
        <v>1</v>
      </c>
      <c r="B9" s="49">
        <v>2</v>
      </c>
      <c r="C9" s="49">
        <v>3</v>
      </c>
      <c r="D9" s="5">
        <v>4</v>
      </c>
      <c r="E9" s="49">
        <v>5</v>
      </c>
      <c r="F9" s="49">
        <v>6</v>
      </c>
      <c r="G9" s="49">
        <v>7</v>
      </c>
    </row>
    <row r="10" spans="1:7" ht="57" customHeight="1" x14ac:dyDescent="0.25">
      <c r="A10" s="39" t="s">
        <v>76</v>
      </c>
      <c r="B10" s="30" t="s">
        <v>24</v>
      </c>
      <c r="C10" s="67">
        <v>69513</v>
      </c>
      <c r="D10" s="87">
        <v>71087</v>
      </c>
      <c r="E10" s="8">
        <f t="shared" ref="E10:E22" si="0">D10-C10</f>
        <v>1574</v>
      </c>
      <c r="F10" s="4">
        <f t="shared" ref="F10:F22" si="1">D10/C10</f>
        <v>1.0226432465869693</v>
      </c>
      <c r="G10" s="5" t="s">
        <v>163</v>
      </c>
    </row>
    <row r="11" spans="1:7" ht="30" x14ac:dyDescent="0.25">
      <c r="A11" s="39" t="s">
        <v>77</v>
      </c>
      <c r="B11" s="30" t="s">
        <v>24</v>
      </c>
      <c r="C11" s="67">
        <v>2</v>
      </c>
      <c r="D11" s="87">
        <v>2</v>
      </c>
      <c r="E11" s="8">
        <f t="shared" si="0"/>
        <v>0</v>
      </c>
      <c r="F11" s="4">
        <f t="shared" si="1"/>
        <v>1</v>
      </c>
      <c r="G11" s="5"/>
    </row>
    <row r="12" spans="1:7" ht="45" x14ac:dyDescent="0.25">
      <c r="A12" s="39" t="s">
        <v>138</v>
      </c>
      <c r="B12" s="30" t="s">
        <v>24</v>
      </c>
      <c r="C12" s="67">
        <v>1</v>
      </c>
      <c r="D12" s="87">
        <v>1</v>
      </c>
      <c r="E12" s="8">
        <f t="shared" si="0"/>
        <v>0</v>
      </c>
      <c r="F12" s="4">
        <f t="shared" si="1"/>
        <v>1</v>
      </c>
      <c r="G12" s="49"/>
    </row>
    <row r="13" spans="1:7" ht="67.5" customHeight="1" x14ac:dyDescent="0.25">
      <c r="A13" s="39" t="s">
        <v>78</v>
      </c>
      <c r="B13" s="30" t="s">
        <v>69</v>
      </c>
      <c r="C13" s="67">
        <v>100</v>
      </c>
      <c r="D13" s="87">
        <v>100</v>
      </c>
      <c r="E13" s="8">
        <f t="shared" si="0"/>
        <v>0</v>
      </c>
      <c r="F13" s="4">
        <f t="shared" si="1"/>
        <v>1</v>
      </c>
      <c r="G13" s="49" t="s">
        <v>89</v>
      </c>
    </row>
    <row r="14" spans="1:7" ht="45" x14ac:dyDescent="0.25">
      <c r="A14" s="39" t="s">
        <v>79</v>
      </c>
      <c r="B14" s="30" t="s">
        <v>87</v>
      </c>
      <c r="C14" s="67">
        <v>994997</v>
      </c>
      <c r="D14" s="87">
        <v>994782</v>
      </c>
      <c r="E14" s="8">
        <f t="shared" si="0"/>
        <v>-215</v>
      </c>
      <c r="F14" s="4">
        <f t="shared" si="1"/>
        <v>0.99978391894648933</v>
      </c>
      <c r="G14" s="49"/>
    </row>
    <row r="15" spans="1:7" ht="60" x14ac:dyDescent="0.25">
      <c r="A15" s="39" t="s">
        <v>80</v>
      </c>
      <c r="B15" s="30" t="s">
        <v>30</v>
      </c>
      <c r="C15" s="67">
        <v>48</v>
      </c>
      <c r="D15" s="87">
        <v>17</v>
      </c>
      <c r="E15" s="8">
        <f t="shared" si="0"/>
        <v>-31</v>
      </c>
      <c r="F15" s="4">
        <f t="shared" si="1"/>
        <v>0.35416666666666669</v>
      </c>
      <c r="G15" s="111" t="s">
        <v>164</v>
      </c>
    </row>
    <row r="16" spans="1:7" ht="45" x14ac:dyDescent="0.25">
      <c r="A16" s="39" t="s">
        <v>81</v>
      </c>
      <c r="B16" s="30" t="s">
        <v>30</v>
      </c>
      <c r="C16" s="67">
        <v>237</v>
      </c>
      <c r="D16" s="87">
        <v>234</v>
      </c>
      <c r="E16" s="40">
        <f t="shared" si="0"/>
        <v>-3</v>
      </c>
      <c r="F16" s="41">
        <f t="shared" si="1"/>
        <v>0.98734177215189878</v>
      </c>
      <c r="G16" s="107"/>
    </row>
    <row r="17" spans="1:7" ht="30" x14ac:dyDescent="0.25">
      <c r="A17" s="63" t="s">
        <v>82</v>
      </c>
      <c r="B17" s="30" t="s">
        <v>88</v>
      </c>
      <c r="C17" s="67">
        <v>1027</v>
      </c>
      <c r="D17" s="87">
        <v>1027</v>
      </c>
      <c r="E17" s="40">
        <f t="shared" si="0"/>
        <v>0</v>
      </c>
      <c r="F17" s="41">
        <f t="shared" si="1"/>
        <v>1</v>
      </c>
      <c r="G17" s="43"/>
    </row>
    <row r="18" spans="1:7" ht="30" x14ac:dyDescent="0.25">
      <c r="A18" s="63" t="s">
        <v>83</v>
      </c>
      <c r="B18" s="30" t="s">
        <v>24</v>
      </c>
      <c r="C18" s="67">
        <v>2</v>
      </c>
      <c r="D18" s="87">
        <v>2</v>
      </c>
      <c r="E18" s="40">
        <f t="shared" si="0"/>
        <v>0</v>
      </c>
      <c r="F18" s="41">
        <f t="shared" si="1"/>
        <v>1</v>
      </c>
      <c r="G18" s="50"/>
    </row>
    <row r="19" spans="1:7" ht="30" x14ac:dyDescent="0.25">
      <c r="A19" s="63" t="s">
        <v>84</v>
      </c>
      <c r="B19" s="30" t="s">
        <v>45</v>
      </c>
      <c r="C19" s="67">
        <v>1112</v>
      </c>
      <c r="D19" s="87">
        <v>1112</v>
      </c>
      <c r="E19" s="40">
        <f t="shared" si="0"/>
        <v>0</v>
      </c>
      <c r="F19" s="41">
        <f t="shared" si="1"/>
        <v>1</v>
      </c>
      <c r="G19" s="50"/>
    </row>
    <row r="20" spans="1:7" ht="30" x14ac:dyDescent="0.25">
      <c r="A20" s="63" t="s">
        <v>161</v>
      </c>
      <c r="B20" s="30" t="s">
        <v>24</v>
      </c>
      <c r="C20" s="67">
        <v>2</v>
      </c>
      <c r="D20" s="87">
        <v>2</v>
      </c>
      <c r="E20" s="40">
        <f t="shared" si="0"/>
        <v>0</v>
      </c>
      <c r="F20" s="41">
        <f t="shared" si="1"/>
        <v>1</v>
      </c>
      <c r="G20" s="50"/>
    </row>
    <row r="21" spans="1:7" ht="30" x14ac:dyDescent="0.25">
      <c r="A21" s="64" t="s">
        <v>85</v>
      </c>
      <c r="B21" s="65" t="s">
        <v>24</v>
      </c>
      <c r="C21" s="86">
        <v>1</v>
      </c>
      <c r="D21" s="87">
        <v>1</v>
      </c>
      <c r="E21" s="40">
        <f t="shared" si="0"/>
        <v>0</v>
      </c>
      <c r="F21" s="41">
        <f t="shared" si="1"/>
        <v>1</v>
      </c>
      <c r="G21" s="50"/>
    </row>
    <row r="22" spans="1:7" ht="60" x14ac:dyDescent="0.25">
      <c r="A22" s="59" t="s">
        <v>86</v>
      </c>
      <c r="B22" s="65" t="s">
        <v>24</v>
      </c>
      <c r="C22" s="86">
        <v>1</v>
      </c>
      <c r="D22" s="87">
        <v>1</v>
      </c>
      <c r="E22" s="40">
        <f t="shared" si="0"/>
        <v>0</v>
      </c>
      <c r="F22" s="41">
        <f t="shared" si="1"/>
        <v>1</v>
      </c>
      <c r="G22" s="42"/>
    </row>
    <row r="23" spans="1:7" ht="45" x14ac:dyDescent="0.25">
      <c r="A23" s="59" t="s">
        <v>162</v>
      </c>
      <c r="B23" s="60" t="s">
        <v>24</v>
      </c>
      <c r="C23" s="67">
        <v>2</v>
      </c>
      <c r="D23" s="87">
        <v>2</v>
      </c>
      <c r="E23" s="40">
        <f t="shared" ref="E23" si="2">D23-C23</f>
        <v>0</v>
      </c>
      <c r="F23" s="41">
        <f t="shared" ref="F23" si="3">D23/C23</f>
        <v>1</v>
      </c>
      <c r="G23" s="17"/>
    </row>
  </sheetData>
  <mergeCells count="8">
    <mergeCell ref="G15:G16"/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1"/>
  <sheetViews>
    <sheetView view="pageBreakPreview" topLeftCell="A13" zoomScale="80" zoomScaleNormal="70" zoomScaleSheetLayoutView="80" workbookViewId="0">
      <selection activeCell="G21" sqref="G21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3.5703125" style="21" customWidth="1"/>
    <col min="8" max="16384" width="9.140625" style="21"/>
  </cols>
  <sheetData>
    <row r="1" spans="1:7" x14ac:dyDescent="0.25">
      <c r="A1" s="106" t="s">
        <v>165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37" t="s">
        <v>6</v>
      </c>
      <c r="D8" s="37" t="s">
        <v>7</v>
      </c>
      <c r="E8" s="106"/>
      <c r="F8" s="106"/>
      <c r="G8" s="106"/>
    </row>
    <row r="9" spans="1:7" ht="15.75" x14ac:dyDescent="0.25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</row>
    <row r="10" spans="1:7" ht="69" customHeight="1" x14ac:dyDescent="0.25">
      <c r="A10" s="88" t="s">
        <v>96</v>
      </c>
      <c r="B10" s="52" t="s">
        <v>9</v>
      </c>
      <c r="C10" s="78">
        <v>100</v>
      </c>
      <c r="D10" s="79">
        <v>100</v>
      </c>
      <c r="E10" s="8">
        <f t="shared" ref="E10" si="0">D10-C10</f>
        <v>0</v>
      </c>
      <c r="F10" s="4">
        <f t="shared" ref="F10:F14" si="1">D10/C10</f>
        <v>1</v>
      </c>
      <c r="G10" s="77"/>
    </row>
    <row r="11" spans="1:7" ht="75" x14ac:dyDescent="0.25">
      <c r="A11" s="38" t="s">
        <v>90</v>
      </c>
      <c r="B11" s="52" t="s">
        <v>9</v>
      </c>
      <c r="C11" s="78">
        <v>10.5</v>
      </c>
      <c r="D11" s="79">
        <v>10.5</v>
      </c>
      <c r="E11" s="22">
        <f t="shared" ref="E11:E16" si="2">D11-C11</f>
        <v>0</v>
      </c>
      <c r="F11" s="4">
        <f t="shared" si="1"/>
        <v>1</v>
      </c>
      <c r="G11" s="77"/>
    </row>
    <row r="12" spans="1:7" ht="31.5" x14ac:dyDescent="0.25">
      <c r="A12" s="38" t="s">
        <v>91</v>
      </c>
      <c r="B12" s="52" t="s">
        <v>97</v>
      </c>
      <c r="C12" s="78">
        <v>233.3</v>
      </c>
      <c r="D12" s="79">
        <v>232.5</v>
      </c>
      <c r="E12" s="22">
        <f t="shared" si="2"/>
        <v>-0.80000000000001137</v>
      </c>
      <c r="F12" s="4">
        <f t="shared" si="1"/>
        <v>0.99657093870552926</v>
      </c>
      <c r="G12" s="77" t="s">
        <v>180</v>
      </c>
    </row>
    <row r="13" spans="1:7" ht="81.75" customHeight="1" x14ac:dyDescent="0.25">
      <c r="A13" s="38" t="s">
        <v>92</v>
      </c>
      <c r="B13" s="52" t="s">
        <v>28</v>
      </c>
      <c r="C13" s="78">
        <v>25</v>
      </c>
      <c r="D13" s="79">
        <v>16</v>
      </c>
      <c r="E13" s="22">
        <f t="shared" si="2"/>
        <v>-9</v>
      </c>
      <c r="F13" s="4">
        <f t="shared" si="1"/>
        <v>0.64</v>
      </c>
      <c r="G13" s="5"/>
    </row>
    <row r="14" spans="1:7" ht="30" x14ac:dyDescent="0.25">
      <c r="A14" s="38" t="s">
        <v>166</v>
      </c>
      <c r="B14" s="52" t="s">
        <v>28</v>
      </c>
      <c r="C14" s="78">
        <v>24</v>
      </c>
      <c r="D14" s="79">
        <v>24</v>
      </c>
      <c r="E14" s="22">
        <f t="shared" si="2"/>
        <v>0</v>
      </c>
      <c r="F14" s="4">
        <f t="shared" si="1"/>
        <v>1</v>
      </c>
      <c r="G14" s="70"/>
    </row>
    <row r="15" spans="1:7" ht="45" x14ac:dyDescent="0.25">
      <c r="A15" s="38" t="s">
        <v>167</v>
      </c>
      <c r="B15" s="52" t="s">
        <v>28</v>
      </c>
      <c r="C15" s="78">
        <v>30</v>
      </c>
      <c r="D15" s="79">
        <v>30</v>
      </c>
      <c r="E15" s="22">
        <f t="shared" si="2"/>
        <v>0</v>
      </c>
      <c r="F15" s="4">
        <f t="shared" ref="F15" si="3">D15/C15</f>
        <v>1</v>
      </c>
      <c r="G15" s="77"/>
    </row>
    <row r="16" spans="1:7" ht="60" x14ac:dyDescent="0.25">
      <c r="A16" s="38" t="s">
        <v>93</v>
      </c>
      <c r="B16" s="52" t="s">
        <v>28</v>
      </c>
      <c r="C16" s="78">
        <v>308</v>
      </c>
      <c r="D16" s="79">
        <v>308</v>
      </c>
      <c r="E16" s="22">
        <f t="shared" si="2"/>
        <v>0</v>
      </c>
      <c r="F16" s="4">
        <f t="shared" ref="F16" si="4">D16/C16</f>
        <v>1</v>
      </c>
      <c r="G16" s="77"/>
    </row>
    <row r="17" spans="1:7" ht="60" x14ac:dyDescent="0.25">
      <c r="A17" s="38" t="s">
        <v>94</v>
      </c>
      <c r="B17" s="52" t="s">
        <v>98</v>
      </c>
      <c r="C17" s="78">
        <v>2</v>
      </c>
      <c r="D17" s="79">
        <v>2</v>
      </c>
      <c r="E17" s="22">
        <f t="shared" ref="E17:E18" si="5">D17-C17</f>
        <v>0</v>
      </c>
      <c r="F17" s="4">
        <f t="shared" ref="F17:F18" si="6">D17/C17</f>
        <v>1</v>
      </c>
      <c r="G17" s="91"/>
    </row>
    <row r="18" spans="1:7" ht="75" x14ac:dyDescent="0.25">
      <c r="A18" s="66" t="s">
        <v>95</v>
      </c>
      <c r="B18" s="60" t="s">
        <v>28</v>
      </c>
      <c r="C18" s="78">
        <v>11</v>
      </c>
      <c r="D18" s="79">
        <v>10</v>
      </c>
      <c r="E18" s="22">
        <f t="shared" si="5"/>
        <v>-1</v>
      </c>
      <c r="F18" s="4">
        <f t="shared" si="6"/>
        <v>0.90909090909090906</v>
      </c>
      <c r="G18" s="81" t="s">
        <v>172</v>
      </c>
    </row>
    <row r="19" spans="1:7" ht="45" x14ac:dyDescent="0.25">
      <c r="A19" s="66" t="s">
        <v>168</v>
      </c>
      <c r="B19" s="60" t="s">
        <v>28</v>
      </c>
      <c r="C19" s="78">
        <v>8</v>
      </c>
      <c r="D19" s="80">
        <v>7</v>
      </c>
      <c r="E19" s="22">
        <f t="shared" ref="E19:E21" si="7">D19-C19</f>
        <v>-1</v>
      </c>
      <c r="F19" s="4">
        <f t="shared" ref="F19:F21" si="8">D19/C19</f>
        <v>0.875</v>
      </c>
      <c r="G19" s="54" t="s">
        <v>172</v>
      </c>
    </row>
    <row r="20" spans="1:7" ht="47.25" x14ac:dyDescent="0.25">
      <c r="A20" s="66" t="s">
        <v>169</v>
      </c>
      <c r="B20" s="60" t="s">
        <v>25</v>
      </c>
      <c r="C20" s="78">
        <v>2</v>
      </c>
      <c r="D20" s="80">
        <v>1</v>
      </c>
      <c r="E20" s="22">
        <f t="shared" si="7"/>
        <v>-1</v>
      </c>
      <c r="F20" s="4">
        <f t="shared" si="8"/>
        <v>0.5</v>
      </c>
      <c r="G20" s="54" t="s">
        <v>173</v>
      </c>
    </row>
    <row r="21" spans="1:7" ht="45" x14ac:dyDescent="0.25">
      <c r="A21" s="89" t="s">
        <v>170</v>
      </c>
      <c r="B21" s="90" t="s">
        <v>171</v>
      </c>
      <c r="C21" s="92">
        <v>0.307</v>
      </c>
      <c r="D21" s="80">
        <v>0.307</v>
      </c>
      <c r="E21" s="22">
        <f t="shared" si="7"/>
        <v>0</v>
      </c>
      <c r="F21" s="4">
        <f t="shared" si="8"/>
        <v>1</v>
      </c>
      <c r="G21" s="91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BreakPreview" zoomScale="80" zoomScaleNormal="70" zoomScaleSheetLayoutView="80" workbookViewId="0">
      <selection activeCell="G27" sqref="G27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46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37" t="s">
        <v>6</v>
      </c>
      <c r="D8" s="37" t="s">
        <v>7</v>
      </c>
      <c r="E8" s="106"/>
      <c r="F8" s="106"/>
      <c r="G8" s="106"/>
    </row>
    <row r="9" spans="1:7" ht="15.75" x14ac:dyDescent="0.25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</row>
    <row r="10" spans="1:7" ht="78.75" x14ac:dyDescent="0.25">
      <c r="A10" s="37" t="s">
        <v>47</v>
      </c>
      <c r="B10" s="37" t="s">
        <v>31</v>
      </c>
      <c r="C10" s="25">
        <v>1</v>
      </c>
      <c r="D10" s="12">
        <v>1</v>
      </c>
      <c r="E10" s="8">
        <f t="shared" ref="E10" si="0">D10-C10</f>
        <v>0</v>
      </c>
      <c r="F10" s="4">
        <f t="shared" ref="F10" si="1">D10/C10</f>
        <v>1</v>
      </c>
      <c r="G10" s="37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BreakPreview" zoomScale="80" zoomScaleNormal="70" zoomScaleSheetLayoutView="80" workbookViewId="0">
      <selection activeCell="G10" sqref="G10"/>
    </sheetView>
  </sheetViews>
  <sheetFormatPr defaultRowHeight="15" x14ac:dyDescent="0.25"/>
  <cols>
    <col min="1" max="1" width="31.7109375" style="21" customWidth="1"/>
    <col min="2" max="2" width="15" style="21" customWidth="1"/>
    <col min="3" max="3" width="12.42578125" style="21" customWidth="1"/>
    <col min="4" max="4" width="14" style="21" customWidth="1"/>
    <col min="5" max="5" width="15.140625" style="21" customWidth="1"/>
    <col min="6" max="6" width="18.5703125" style="21" customWidth="1"/>
    <col min="7" max="7" width="52" style="21" customWidth="1"/>
    <col min="8" max="16384" width="9.140625" style="21"/>
  </cols>
  <sheetData>
    <row r="1" spans="1:7" x14ac:dyDescent="0.25">
      <c r="A1" s="106" t="s">
        <v>48</v>
      </c>
      <c r="B1" s="113"/>
      <c r="C1" s="113"/>
      <c r="D1" s="113"/>
      <c r="E1" s="113"/>
      <c r="F1" s="113"/>
      <c r="G1" s="113"/>
    </row>
    <row r="2" spans="1:7" x14ac:dyDescent="0.25">
      <c r="A2" s="113"/>
      <c r="B2" s="113"/>
      <c r="C2" s="113"/>
      <c r="D2" s="113"/>
      <c r="E2" s="113"/>
      <c r="F2" s="113"/>
      <c r="G2" s="113"/>
    </row>
    <row r="3" spans="1:7" x14ac:dyDescent="0.25">
      <c r="A3" s="113"/>
      <c r="B3" s="113"/>
      <c r="C3" s="113"/>
      <c r="D3" s="113"/>
      <c r="E3" s="113"/>
      <c r="F3" s="113"/>
      <c r="G3" s="113"/>
    </row>
    <row r="4" spans="1:7" x14ac:dyDescent="0.25">
      <c r="A4" s="113"/>
      <c r="B4" s="113"/>
      <c r="C4" s="113"/>
      <c r="D4" s="113"/>
      <c r="E4" s="113"/>
      <c r="F4" s="113"/>
      <c r="G4" s="113"/>
    </row>
    <row r="5" spans="1:7" x14ac:dyDescent="0.25">
      <c r="A5" s="113"/>
      <c r="B5" s="113"/>
      <c r="C5" s="113"/>
      <c r="D5" s="113"/>
      <c r="E5" s="113"/>
      <c r="F5" s="113"/>
      <c r="G5" s="113"/>
    </row>
    <row r="6" spans="1:7" ht="15.75" x14ac:dyDescent="0.25">
      <c r="A6" s="31"/>
      <c r="B6" s="17"/>
      <c r="C6" s="17"/>
      <c r="D6" s="17"/>
      <c r="E6" s="17"/>
      <c r="F6" s="17"/>
      <c r="G6" s="17"/>
    </row>
    <row r="7" spans="1:7" ht="42.75" customHeight="1" x14ac:dyDescent="0.25">
      <c r="A7" s="106" t="s">
        <v>0</v>
      </c>
      <c r="B7" s="106" t="s">
        <v>1</v>
      </c>
      <c r="C7" s="106" t="s">
        <v>2</v>
      </c>
      <c r="D7" s="106"/>
      <c r="E7" s="106" t="s">
        <v>3</v>
      </c>
      <c r="F7" s="106" t="s">
        <v>4</v>
      </c>
      <c r="G7" s="106" t="s">
        <v>5</v>
      </c>
    </row>
    <row r="8" spans="1:7" ht="15.75" x14ac:dyDescent="0.25">
      <c r="A8" s="106"/>
      <c r="B8" s="106"/>
      <c r="C8" s="37" t="s">
        <v>6</v>
      </c>
      <c r="D8" s="37" t="s">
        <v>7</v>
      </c>
      <c r="E8" s="106"/>
      <c r="F8" s="106"/>
      <c r="G8" s="106"/>
    </row>
    <row r="9" spans="1:7" ht="15.75" x14ac:dyDescent="0.25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</row>
    <row r="10" spans="1:7" ht="94.5" x14ac:dyDescent="0.25">
      <c r="A10" s="37" t="s">
        <v>49</v>
      </c>
      <c r="B10" s="37" t="s">
        <v>9</v>
      </c>
      <c r="C10" s="45">
        <v>0.47699999999999998</v>
      </c>
      <c r="D10" s="12">
        <v>0</v>
      </c>
      <c r="E10" s="8">
        <f t="shared" ref="E10" si="0">D10-C10</f>
        <v>-0.47699999999999998</v>
      </c>
      <c r="F10" s="4">
        <f t="shared" ref="F10" si="1">D10/C10</f>
        <v>0</v>
      </c>
      <c r="G10" s="37"/>
    </row>
  </sheetData>
  <mergeCells count="7">
    <mergeCell ref="A1:G5"/>
    <mergeCell ref="A7:A8"/>
    <mergeCell ref="B7:B8"/>
    <mergeCell ref="C7:D7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администр</vt:lpstr>
      <vt:lpstr>Строительство</vt:lpstr>
      <vt:lpstr>Транспортная сист</vt:lpstr>
      <vt:lpstr>Обеспечение ч.в.</vt:lpstr>
      <vt:lpstr>Энергетика</vt:lpstr>
      <vt:lpstr>Соц.инфрастр</vt:lpstr>
      <vt:lpstr>Коммунальная инфр</vt:lpstr>
      <vt:lpstr>Теплоснабж</vt:lpstr>
      <vt:lpstr>Чистая вода</vt:lpstr>
      <vt:lpstr>С.х.</vt:lpstr>
      <vt:lpstr>Имущество</vt:lpstr>
      <vt:lpstr>Ч.В.</vt:lpstr>
      <vt:lpstr>Лист3</vt:lpstr>
      <vt:lpstr>Имущество!Область_печати</vt:lpstr>
      <vt:lpstr>'Коммунальная инфр'!Область_печати</vt:lpstr>
      <vt:lpstr>С.х.!Область_печати</vt:lpstr>
      <vt:lpstr>Теплоснабж!Область_печати</vt:lpstr>
      <vt:lpstr>Ч.В.!Область_печати</vt:lpstr>
      <vt:lpstr>'Чистая вода'!Область_печати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гриша</dc:creator>
  <cp:lastModifiedBy>Бурминская Татьяна Александровна</cp:lastModifiedBy>
  <cp:lastPrinted>2022-05-24T07:31:54Z</cp:lastPrinted>
  <dcterms:created xsi:type="dcterms:W3CDTF">2019-03-24T17:11:32Z</dcterms:created>
  <dcterms:modified xsi:type="dcterms:W3CDTF">2023-03-29T12:24:23Z</dcterms:modified>
</cp:coreProperties>
</file>