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01.2023\"/>
    </mc:Choice>
  </mc:AlternateContent>
  <bookViews>
    <workbookView xWindow="0" yWindow="1140" windowWidth="13710" windowHeight="903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1'!$A$1:$O$74</definedName>
    <definedName name="_xlnm.Print_Area" localSheetId="1">'приложение 2'!$A$1:$K$95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5" i="1" l="1"/>
  <c r="Q75" i="1"/>
  <c r="J7" i="1" l="1"/>
  <c r="N10" i="1" l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K32" i="1" l="1"/>
  <c r="O32" i="1" s="1"/>
  <c r="E53" i="1" l="1"/>
  <c r="F53" i="1"/>
  <c r="G53" i="1"/>
  <c r="H10" i="1"/>
  <c r="B27" i="2" l="1"/>
  <c r="C65" i="1" l="1"/>
  <c r="D65" i="1"/>
  <c r="E65" i="1"/>
  <c r="F65" i="1"/>
  <c r="G65" i="1"/>
  <c r="H65" i="1"/>
  <c r="I65" i="1"/>
  <c r="J65" i="1"/>
  <c r="K65" i="1"/>
  <c r="L65" i="1"/>
  <c r="M65" i="1"/>
  <c r="B65" i="1"/>
  <c r="C60" i="1"/>
  <c r="D60" i="1"/>
  <c r="H60" i="1"/>
  <c r="I60" i="1"/>
  <c r="J60" i="1"/>
  <c r="K60" i="1"/>
  <c r="L60" i="1"/>
  <c r="M60" i="1"/>
  <c r="B60" i="1"/>
  <c r="C53" i="1"/>
  <c r="D53" i="1"/>
  <c r="H53" i="1"/>
  <c r="I53" i="1"/>
  <c r="J53" i="1"/>
  <c r="K53" i="1"/>
  <c r="L53" i="1"/>
  <c r="M53" i="1"/>
  <c r="B53" i="1"/>
  <c r="K51" i="1"/>
  <c r="H51" i="1"/>
  <c r="B52" i="1"/>
  <c r="B51" i="1"/>
  <c r="C32" i="1"/>
  <c r="D32" i="1"/>
  <c r="E32" i="1"/>
  <c r="F32" i="1"/>
  <c r="G32" i="1"/>
  <c r="H32" i="1"/>
  <c r="N32" i="1" s="1"/>
  <c r="I32" i="1"/>
  <c r="J32" i="1"/>
  <c r="L32" i="1"/>
  <c r="M32" i="1"/>
  <c r="B32" i="1"/>
  <c r="K30" i="1"/>
  <c r="H30" i="1"/>
  <c r="E30" i="1"/>
  <c r="B30" i="1"/>
  <c r="B31" i="1"/>
  <c r="K29" i="1"/>
  <c r="H29" i="1"/>
  <c r="E29" i="1"/>
  <c r="B29" i="1"/>
  <c r="K25" i="1"/>
  <c r="K21" i="1"/>
  <c r="K12" i="1"/>
  <c r="H25" i="1"/>
  <c r="H21" i="1"/>
  <c r="H12" i="1"/>
  <c r="E12" i="1"/>
  <c r="E14" i="1"/>
  <c r="E17" i="1"/>
  <c r="E21" i="1"/>
  <c r="E25" i="1"/>
  <c r="E26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0" i="1"/>
  <c r="E9" i="1" l="1"/>
  <c r="E7" i="1" s="1"/>
  <c r="C9" i="1"/>
  <c r="D9" i="1"/>
  <c r="F9" i="1"/>
  <c r="G9" i="1"/>
  <c r="G7" i="1" s="1"/>
  <c r="H9" i="1"/>
  <c r="I9" i="1"/>
  <c r="J9" i="1"/>
  <c r="H7" i="1" s="1"/>
  <c r="K9" i="1"/>
  <c r="K7" i="1" s="1"/>
  <c r="L9" i="1"/>
  <c r="M9" i="1"/>
  <c r="M7" i="1" s="1"/>
  <c r="N9" i="1" l="1"/>
  <c r="D7" i="1"/>
  <c r="F7" i="1"/>
  <c r="I7" i="1"/>
  <c r="L7" i="1"/>
  <c r="B9" i="1" l="1"/>
  <c r="O7" i="1" l="1"/>
  <c r="N7" i="1"/>
  <c r="B7" i="1" l="1"/>
  <c r="O9" i="1" l="1"/>
  <c r="C31" i="1" l="1"/>
  <c r="C51" i="1" l="1"/>
  <c r="C52" i="1" s="1"/>
  <c r="C7" i="1" l="1"/>
</calcChain>
</file>

<file path=xl/sharedStrings.xml><?xml version="1.0" encoding="utf-8"?>
<sst xmlns="http://schemas.openxmlformats.org/spreadsheetml/2006/main" count="487" uniqueCount="266">
  <si>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</si>
  <si>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</si>
  <si>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</si>
  <si>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</si>
  <si>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</si>
  <si>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</si>
  <si>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</si>
  <si>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</si>
  <si>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МО "Омский сельсовет" НАО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</si>
  <si>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</si>
  <si>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</si>
  <si>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</si>
  <si>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</si>
  <si>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</si>
  <si>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</si>
  <si>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</si>
  <si>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</si>
  <si>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</si>
  <si>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</si>
  <si>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</si>
  <si>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</si>
  <si>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</si>
  <si>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</si>
  <si>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Администрация МО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</si>
  <si>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</si>
  <si>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</si>
  <si>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</si>
  <si>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</si>
  <si>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</si>
  <si>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</si>
  <si>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</si>
  <si>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</si>
  <si>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</si>
  <si>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</si>
  <si>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</si>
  <si>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Строительство местной автоматизированной системы централизованного оповещения гражданскойобороны муниципального района "Заполярный район" в муниципальных образованиях, в том числе:</t>
  </si>
  <si>
    <t>5.1.</t>
  </si>
  <si>
    <t>5.2.</t>
  </si>
  <si>
    <t>5.3.</t>
  </si>
  <si>
    <t>5.5.</t>
  </si>
  <si>
    <t>5.6.</t>
  </si>
  <si>
    <t>5.7.</t>
  </si>
  <si>
    <t>5.8.</t>
  </si>
  <si>
    <t>5.9.</t>
  </si>
  <si>
    <t>5.11.</t>
  </si>
  <si>
    <t>5.12.</t>
  </si>
  <si>
    <t>Организация мест массового отдыха (пляжи) на селения на водных объектах</t>
  </si>
  <si>
    <t>5.13.</t>
  </si>
  <si>
    <t>5.15.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</si>
  <si>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</si>
  <si>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</si>
  <si>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</si>
  <si>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</si>
  <si>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</si>
  <si>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</si>
  <si>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</si>
  <si>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</si>
  <si>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</si>
  <si>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</si>
  <si>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</si>
  <si>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</si>
  <si>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</si>
  <si>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</si>
  <si>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</si>
  <si>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</si>
  <si>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</si>
  <si>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</si>
  <si>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</si>
  <si>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</si>
  <si>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МО "Омский сельсовет"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</si>
  <si>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</si>
  <si>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</si>
  <si>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</si>
  <si>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</si>
  <si>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</si>
  <si>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</si>
  <si>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</si>
  <si>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</si>
  <si>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 xml:space="preserve">№ 02/39/2022 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</si>
  <si>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</si>
  <si>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</si>
  <si>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</si>
  <si>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</si>
  <si>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</si>
  <si>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№ 0184300000521000040 от21.12.2021</t>
  </si>
  <si>
    <t>МК 01-15-29/21 от 17.05.2021 (ООО "М-Айти НАО" 5879650,00)</t>
  </si>
  <si>
    <t>ООО "М-Айти НАО"</t>
  </si>
  <si>
    <t>Администрация ЗР</t>
  </si>
  <si>
    <t>3569ПКС/1/2022 от 01.01.2022</t>
  </si>
  <si>
    <t>№ 3302/П от 01.01.2022</t>
  </si>
  <si>
    <t>№ 3812 от 01.01.2022</t>
  </si>
  <si>
    <t>МО "Городское поселение "Рабочий поселок Искателей" НАО</t>
  </si>
  <si>
    <t>792 от 27.04.2021</t>
  </si>
  <si>
    <t>ООО "Арктик Телком"</t>
  </si>
  <si>
    <t>№ 0184300000422000004 от 14.02.2022</t>
  </si>
  <si>
    <t>№ 0184300000521000051 от 31.12.2021</t>
  </si>
  <si>
    <t>б/н от 15.04.2022</t>
  </si>
  <si>
    <t>Физ. Лицо</t>
  </si>
  <si>
    <t>№ 1-ОМАСЦО ГО/2022 от 04.01.2022</t>
  </si>
  <si>
    <t>№ 0184300000422000001 от 06.02.2022</t>
  </si>
  <si>
    <t>№ 0184300000422000005 от 21.02.2022</t>
  </si>
  <si>
    <t>авансовый отчет</t>
  </si>
  <si>
    <t>№ 9 от 11.04.2022</t>
  </si>
  <si>
    <t>№ 7 от 01.04.2022</t>
  </si>
  <si>
    <t>№ 09-05-2021 от 13.05.2021</t>
  </si>
  <si>
    <t>ООО "ПРОМПРОЕКТ"</t>
  </si>
  <si>
    <t>№ 5/22-У от 31.01.2022</t>
  </si>
  <si>
    <t>ИП Лудников</t>
  </si>
  <si>
    <t>№ 64 от 13.05.2022, № 65 от 17.05.2022, № 66 от 21.05.2022, № 67 от 21.05.2022</t>
  </si>
  <si>
    <t>Физ. лица</t>
  </si>
  <si>
    <t>Физ. лицо</t>
  </si>
  <si>
    <t>Б/н от 19.05.2022</t>
  </si>
  <si>
    <t>Постановление № 90 от 21.05.2018, табель за период с 01 по 31.01.2022, с 01 по 31 марта, с 01 по 31 мая</t>
  </si>
  <si>
    <t>№ 009/22-ОУ от 19.05.2022</t>
  </si>
  <si>
    <t>ГУП НАО "Нарьяндорремстрой"</t>
  </si>
  <si>
    <t>б/н от 17.05.2022</t>
  </si>
  <si>
    <t>Физ.лицо</t>
  </si>
  <si>
    <t>б/н от 11.05.2022</t>
  </si>
  <si>
    <t>Постановление № 55 от 15.05.2018, табель за период с 25.01.2022 по 15.06.2022</t>
  </si>
  <si>
    <t>ИП Стремоусова</t>
  </si>
  <si>
    <t>№ б/н от 24.05.2022</t>
  </si>
  <si>
    <t>№ 67-22/ТО от 11.01.2022</t>
  </si>
  <si>
    <t>№ 47/РУ-2022 от 10.01.2022</t>
  </si>
  <si>
    <t>МП ЗР "Севержилкомсервис"</t>
  </si>
  <si>
    <t>МКП ЖКХ МО "Тиманский сельсовет"</t>
  </si>
  <si>
    <t>б/н от 01.06.2022</t>
  </si>
  <si>
    <t>№ 0184300000422000055 от 22.04.2022</t>
  </si>
  <si>
    <t>ИП Коткин Н.В.</t>
  </si>
  <si>
    <t>№ 01-15-58/21 от 12.05.2021</t>
  </si>
  <si>
    <t>б/н от 09.01.2022</t>
  </si>
  <si>
    <t>Нижне-Печорское ПО</t>
  </si>
  <si>
    <t>№ 23-22-ТО от 10.01.2022</t>
  </si>
  <si>
    <t>№ 8 от 04.07.2022</t>
  </si>
  <si>
    <t>Бараков Н.П.</t>
  </si>
  <si>
    <t>01-15-53/21 от 10.12.2022</t>
  </si>
  <si>
    <t>АО "Нарьян-Марский объединенный авиаотряд"</t>
  </si>
  <si>
    <t>№ 01-15-45/22 от 14.06.2022</t>
  </si>
  <si>
    <t>ООО "Комплекспоставка"</t>
  </si>
  <si>
    <t>№ 24 от 08.07.2022</t>
  </si>
  <si>
    <t>ООО "Пожрезерв"    ИП Канев В.И.</t>
  </si>
  <si>
    <t>ООО "Пожрезерв"</t>
  </si>
  <si>
    <t>ИП Слезкина Е.О.</t>
  </si>
  <si>
    <t>01-15-22/22 от 21.03.2022</t>
  </si>
  <si>
    <t>№ 6 от 01.08.2022</t>
  </si>
  <si>
    <t>ИП Прокушев В.А.</t>
  </si>
  <si>
    <t>№ 2 от 14.07.2022; № 21 от 16.07.2022</t>
  </si>
  <si>
    <t>14.07.2022; 16.07.2022</t>
  </si>
  <si>
    <t>ООО "Эра"</t>
  </si>
  <si>
    <t>№ 01-15-53/22 от 02.08.2022</t>
  </si>
  <si>
    <t>ООО "Металло-тентовые конструкции"</t>
  </si>
  <si>
    <t>№ 12 от 01.09.2022</t>
  </si>
  <si>
    <t>ИП Малой А.В.</t>
  </si>
  <si>
    <t>Постановление № 80 от 12.12.2019, табель за период с 01.01.2022 по 31.03.2022, с 01.09.2022 по30.09.2022</t>
  </si>
  <si>
    <t>№ 50/08/22 от22.08.2022</t>
  </si>
  <si>
    <t>1</t>
  </si>
  <si>
    <t>1.1</t>
  </si>
  <si>
    <t>2</t>
  </si>
  <si>
    <t>3</t>
  </si>
  <si>
    <t>5</t>
  </si>
  <si>
    <t>7.1</t>
  </si>
  <si>
    <t>6</t>
  </si>
  <si>
    <t xml:space="preserve">№ 0184300000422000078 от 11.05.2022 </t>
  </si>
  <si>
    <t>ООО "АВТОМАРКЕТ"</t>
  </si>
  <si>
    <t>Фактическое выполнение, тыс. руб.</t>
  </si>
  <si>
    <t>№ 9/1 от 28.05.2022, № 44/08/05 от 05.08.2022</t>
  </si>
  <si>
    <t>№ 32/07/05 от 05.07.2022</t>
  </si>
  <si>
    <t>№ 28/06/21/13 от 21.06.2022; № б/н от 15.08.2022, 52/09/07/19 от 07.09.2022</t>
  </si>
  <si>
    <t>28.07.2022; 15.08.2022, 03.10.2022</t>
  </si>
  <si>
    <t>№ 1002/2022/1 от 01.01.2022, № 1002/2022/2 от 01.07.2022</t>
  </si>
  <si>
    <t>№ 8 от 11.04.2022, № 8 от 01.10.2022, № 101/10-2022 от 21.10.2022</t>
  </si>
  <si>
    <t>20.04.2022,11.10.2022, 25.10.2022</t>
  </si>
  <si>
    <t>ИП Бобриков,ООО "НАО АУТДОР"</t>
  </si>
  <si>
    <t>№ 01-15-59/22 от 27.10.2022</t>
  </si>
  <si>
    <t>ИП Бабич</t>
  </si>
  <si>
    <t>№ 179 от 01.10.2022</t>
  </si>
  <si>
    <t>№ 3475/22 от 08.12.2021, 3475/22 от 01.10.2022</t>
  </si>
  <si>
    <t>№ 10 от 02.11.2022</t>
  </si>
  <si>
    <t>ИП Канев В.П.</t>
  </si>
  <si>
    <t>№ 9 от 01.11.2022</t>
  </si>
  <si>
    <t>№ 20 от 07.11.2022</t>
  </si>
  <si>
    <t>№ 33/07/08 от 08.07.2022; № 42/08/03 от 03.08.2022, № 55/10/25 от 25.10.2022</t>
  </si>
  <si>
    <t>01.08.2022; 16.08.2022; 03.11.2022</t>
  </si>
  <si>
    <t>Сельское поселение "Юшарский сельсовет" ЗР НАО</t>
  </si>
  <si>
    <t>б/н от 09.11.2022</t>
  </si>
  <si>
    <t>8/ИП/22 от 01.11.2022</t>
  </si>
  <si>
    <t>ИП Авдушев И.А.</t>
  </si>
  <si>
    <t>№ 21 от 01.11.2022</t>
  </si>
  <si>
    <t>б/н от 08.11.2022</t>
  </si>
  <si>
    <t>№ 56/10/13 от 13.10.2022</t>
  </si>
  <si>
    <t>№ 113 от 01.11.2022</t>
  </si>
  <si>
    <t>б/н от 14.11.2022</t>
  </si>
  <si>
    <t>б/н от 01.11.2022</t>
  </si>
  <si>
    <t>№ 20,21,22 от 30.04.2022; № 35/3, 35/2, 35/1 от 10.09.2022</t>
  </si>
  <si>
    <t>табель за 2022, распоряжение от 08.12.2022 № 79-ос.</t>
  </si>
  <si>
    <t>№ БП00-000840 от 08.123.2022</t>
  </si>
  <si>
    <t>ИП Бирюков Л.А.</t>
  </si>
  <si>
    <t>12.12.2022; 12.12.2022</t>
  </si>
  <si>
    <t>№ 69/12/09 от 09.12.2022; 70/12/12 от 12.12.2022</t>
  </si>
  <si>
    <t>№ 66/12/08 от 08.12.2022</t>
  </si>
  <si>
    <t>№ 11 от 01.12.2022</t>
  </si>
  <si>
    <t>б/н от 15.12.2022</t>
  </si>
  <si>
    <t>ИП Зобнина Т.Г.</t>
  </si>
  <si>
    <t>б/н от 01.12.2022</t>
  </si>
  <si>
    <t>№ 30 от 05.12.2022</t>
  </si>
  <si>
    <t>б/н от 14.12.2022</t>
  </si>
  <si>
    <t>№ 1 от 03.12.2022</t>
  </si>
  <si>
    <t>№ 18 от 16.12.2022</t>
  </si>
  <si>
    <t>ИП Белугина А.А.</t>
  </si>
  <si>
    <t>№ 1-ГОЧС от 01.12.2022</t>
  </si>
  <si>
    <t>01-22 от 01.01.2022; 0184300000422000105 от 31.05.2022</t>
  </si>
  <si>
    <t>№ БЛ00-000888 от 20.12.2022; № NM0800/20122022 от 20.12.2022; б/н от 21.12.2022</t>
  </si>
  <si>
    <t>ООО "Архлес и Ко"; ИП Бирюков Л.А; авансовый отчет</t>
  </si>
  <si>
    <t>№ 243 от 16.12.2022</t>
  </si>
  <si>
    <t>ООО"Первое рекламное агенство"</t>
  </si>
  <si>
    <t>№ 1ПП от 01.12.2022</t>
  </si>
  <si>
    <t>№ 58 от 01.12.2022</t>
  </si>
  <si>
    <t>№ 14/12/15 от 15.12.2022</t>
  </si>
  <si>
    <t>№ Ин00-000953 от 19.12.2022</t>
  </si>
  <si>
    <t>ООО "Интекс"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</si>
  <si>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</si>
  <si>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</si>
  <si>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</si>
  <si>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</si>
  <si>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</si>
  <si>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</si>
  <si>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</si>
  <si>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</si>
  <si>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</si>
  <si>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</si>
  <si>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</si>
  <si>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</si>
  <si>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</si>
  <si>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</si>
  <si>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</si>
  <si>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</si>
  <si>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</si>
  <si>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</si>
  <si>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5.4.</t>
  </si>
  <si>
    <t>5.10.</t>
  </si>
  <si>
    <t>5.14.</t>
  </si>
  <si>
    <t>5.16.</t>
  </si>
  <si>
    <t>5.17.</t>
  </si>
  <si>
    <t>7.</t>
  </si>
  <si>
    <t>8.</t>
  </si>
  <si>
    <t>8.1.</t>
  </si>
  <si>
    <t>8.2.</t>
  </si>
  <si>
    <t>8.3.</t>
  </si>
  <si>
    <t>8.4.</t>
  </si>
  <si>
    <t>8.5.</t>
  </si>
  <si>
    <t>8.6.</t>
  </si>
  <si>
    <t>9.</t>
  </si>
  <si>
    <t>9.1.</t>
  </si>
  <si>
    <t>9.2.</t>
  </si>
  <si>
    <t>9.3.</t>
  </si>
  <si>
    <t>9.4.</t>
  </si>
  <si>
    <t>10.</t>
  </si>
  <si>
    <t>10.1.</t>
  </si>
  <si>
    <t>10.2.</t>
  </si>
  <si>
    <t>10.3.</t>
  </si>
  <si>
    <t>10.4.</t>
  </si>
  <si>
    <t>10.5.</t>
  </si>
  <si>
    <t>по состоянию на 31 декабря 2022 года (с начала года нарастающим итогом)</t>
  </si>
  <si>
    <t>по состоянию на 01 января 2023  года (с начала года нарастающим итогом)</t>
  </si>
  <si>
    <t>План на 01.01.2023</t>
  </si>
  <si>
    <t>Кассовое исполнение на 01.01.2023</t>
  </si>
  <si>
    <t>Фактически освоено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</si>
</sst>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6" fillId="3" borderId="9">
      <alignment horizontal="right" vertical="top" shrinkToFit="1"/>
    </xf>
  </cellStyleXfs>
  <cellXfs count="11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5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165" fontId="9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11" fillId="0" borderId="0" xfId="0" applyFont="1"/>
    <xf numFmtId="0" fontId="10" fillId="0" borderId="0" xfId="0" applyFont="1"/>
    <xf numFmtId="164" fontId="10" fillId="0" borderId="0" xfId="0" applyNumberFormat="1" applyFont="1"/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right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1" applyNumberFormat="1" applyFont="1" applyBorder="1"/>
    <xf numFmtId="0" fontId="9" fillId="0" borderId="1" xfId="0" applyFont="1" applyBorder="1"/>
    <xf numFmtId="0" fontId="9" fillId="0" borderId="0" xfId="0" applyFont="1"/>
    <xf numFmtId="0" fontId="7" fillId="0" borderId="1" xfId="0" applyFont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right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9" fillId="2" borderId="7" xfId="2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9" fillId="0" borderId="0" xfId="0" applyNumberFormat="1" applyFont="1"/>
    <xf numFmtId="164" fontId="9" fillId="0" borderId="0" xfId="0" applyNumberFormat="1" applyFont="1" applyFill="1"/>
    <xf numFmtId="164" fontId="11" fillId="0" borderId="0" xfId="0" applyNumberFormat="1" applyFont="1"/>
    <xf numFmtId="164" fontId="11" fillId="0" borderId="0" xfId="0" applyNumberFormat="1" applyFont="1" applyFill="1"/>
    <xf numFmtId="165" fontId="7" fillId="0" borderId="5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14" fontId="4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14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165" fontId="9" fillId="0" borderId="0" xfId="0" applyNumberFormat="1" applyFont="1"/>
    <xf numFmtId="164" fontId="12" fillId="0" borderId="1" xfId="0" applyNumberFormat="1" applyFont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wrapText="1"/>
    </xf>
    <xf numFmtId="164" fontId="10" fillId="0" borderId="8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abSelected="1" view="pageBreakPreview" zoomScale="90" zoomScaleNormal="100" zoomScaleSheetLayoutView="90" workbookViewId="0">
      <selection activeCell="D9" sqref="D9"/>
    </sheetView>
  </sheetViews>
  <sheetFormatPr defaultRowHeight="16.5" x14ac:dyDescent="0.25"/>
  <cols>
    <col min="1" max="1" width="52" style="26" customWidth="1"/>
    <col min="2" max="2" width="11.7109375" style="58" customWidth="1"/>
    <col min="3" max="3" width="9.28515625" style="58" bestFit="1" customWidth="1"/>
    <col min="4" max="4" width="11" style="58" customWidth="1"/>
    <col min="5" max="5" width="10.140625" style="59" bestFit="1" customWidth="1"/>
    <col min="6" max="6" width="9.28515625" style="59" bestFit="1" customWidth="1"/>
    <col min="7" max="7" width="10.140625" style="59" bestFit="1" customWidth="1"/>
    <col min="8" max="8" width="12.28515625" style="58" bestFit="1" customWidth="1"/>
    <col min="9" max="9" width="9.28515625" style="58" bestFit="1" customWidth="1"/>
    <col min="10" max="10" width="10.42578125" style="58" bestFit="1" customWidth="1"/>
    <col min="11" max="11" width="13.42578125" style="58" customWidth="1"/>
    <col min="12" max="12" width="9.28515625" style="26" bestFit="1" customWidth="1"/>
    <col min="13" max="13" width="10.140625" style="26" bestFit="1" customWidth="1"/>
    <col min="14" max="14" width="28.28515625" style="26" customWidth="1"/>
    <col min="15" max="15" width="34.7109375" style="26" customWidth="1"/>
    <col min="16" max="16384" width="9.140625" style="26"/>
  </cols>
  <sheetData>
    <row r="1" spans="1:18" ht="37.5" customHeight="1" x14ac:dyDescent="0.25">
      <c r="A1" s="88" t="s">
        <v>33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8" x14ac:dyDescent="0.25">
      <c r="A2" s="27"/>
      <c r="B2" s="28"/>
      <c r="C2" s="28"/>
      <c r="D2" s="89" t="s">
        <v>262</v>
      </c>
      <c r="E2" s="89"/>
      <c r="F2" s="89"/>
      <c r="G2" s="89"/>
      <c r="H2" s="89"/>
      <c r="I2" s="89"/>
      <c r="J2" s="89"/>
      <c r="K2" s="89"/>
      <c r="L2" s="89"/>
      <c r="M2" s="28"/>
      <c r="N2" s="27"/>
      <c r="O2" s="27"/>
    </row>
    <row r="3" spans="1:18" ht="31.5" customHeight="1" x14ac:dyDescent="0.25">
      <c r="A3" s="91" t="s">
        <v>0</v>
      </c>
      <c r="B3" s="82" t="s">
        <v>1</v>
      </c>
      <c r="C3" s="82"/>
      <c r="D3" s="82"/>
      <c r="E3" s="83" t="s">
        <v>263</v>
      </c>
      <c r="F3" s="84"/>
      <c r="G3" s="85"/>
      <c r="H3" s="82" t="s">
        <v>264</v>
      </c>
      <c r="I3" s="82"/>
      <c r="J3" s="82"/>
      <c r="K3" s="82" t="s">
        <v>265</v>
      </c>
      <c r="L3" s="82"/>
      <c r="M3" s="82"/>
      <c r="N3" s="82" t="s">
        <v>32</v>
      </c>
      <c r="O3" s="90" t="s">
        <v>31</v>
      </c>
    </row>
    <row r="4" spans="1:18" ht="15.75" customHeight="1" x14ac:dyDescent="0.25">
      <c r="A4" s="91"/>
      <c r="B4" s="82" t="s">
        <v>2</v>
      </c>
      <c r="C4" s="82" t="s">
        <v>3</v>
      </c>
      <c r="D4" s="82"/>
      <c r="E4" s="86" t="s">
        <v>2</v>
      </c>
      <c r="F4" s="83" t="s">
        <v>30</v>
      </c>
      <c r="G4" s="85"/>
      <c r="H4" s="82" t="s">
        <v>2</v>
      </c>
      <c r="I4" s="82" t="s">
        <v>3</v>
      </c>
      <c r="J4" s="82"/>
      <c r="K4" s="82" t="s">
        <v>2</v>
      </c>
      <c r="L4" s="82" t="s">
        <v>3</v>
      </c>
      <c r="M4" s="82"/>
      <c r="N4" s="82"/>
      <c r="O4" s="90"/>
    </row>
    <row r="5" spans="1:18" ht="33.75" customHeight="1" x14ac:dyDescent="0.25">
      <c r="A5" s="91"/>
      <c r="B5" s="82"/>
      <c r="C5" s="29" t="s">
        <v>4</v>
      </c>
      <c r="D5" s="29" t="s">
        <v>5</v>
      </c>
      <c r="E5" s="87"/>
      <c r="F5" s="30" t="s">
        <v>4</v>
      </c>
      <c r="G5" s="30" t="s">
        <v>5</v>
      </c>
      <c r="H5" s="82"/>
      <c r="I5" s="29" t="s">
        <v>4</v>
      </c>
      <c r="J5" s="29" t="s">
        <v>5</v>
      </c>
      <c r="K5" s="82"/>
      <c r="L5" s="29" t="s">
        <v>4</v>
      </c>
      <c r="M5" s="29" t="s">
        <v>5</v>
      </c>
      <c r="N5" s="82"/>
      <c r="O5" s="90"/>
    </row>
    <row r="6" spans="1:18" x14ac:dyDescent="0.25">
      <c r="A6" s="31">
        <v>1</v>
      </c>
      <c r="B6" s="31">
        <v>2</v>
      </c>
      <c r="C6" s="31">
        <v>3</v>
      </c>
      <c r="D6" s="31">
        <v>4</v>
      </c>
      <c r="E6" s="32">
        <v>5</v>
      </c>
      <c r="F6" s="32">
        <v>6</v>
      </c>
      <c r="G6" s="32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  <c r="M6" s="31">
        <v>13</v>
      </c>
      <c r="N6" s="31">
        <v>14</v>
      </c>
      <c r="O6" s="33">
        <v>15</v>
      </c>
    </row>
    <row r="7" spans="1:18" s="37" customFormat="1" x14ac:dyDescent="0.25">
      <c r="A7" s="34" t="s">
        <v>6</v>
      </c>
      <c r="B7" s="35">
        <f t="shared" ref="B7:M7" si="0">B9+B29+B30+B31+B32+B51+B52+B53+B60+B65</f>
        <v>35601.1</v>
      </c>
      <c r="C7" s="35">
        <f t="shared" si="0"/>
        <v>0</v>
      </c>
      <c r="D7" s="35">
        <f t="shared" si="0"/>
        <v>35601.1</v>
      </c>
      <c r="E7" s="35">
        <f t="shared" si="0"/>
        <v>35601.1</v>
      </c>
      <c r="F7" s="35">
        <f t="shared" si="0"/>
        <v>0</v>
      </c>
      <c r="G7" s="35">
        <f t="shared" si="0"/>
        <v>35601.1</v>
      </c>
      <c r="H7" s="35">
        <f>J7</f>
        <v>31345.188999999998</v>
      </c>
      <c r="I7" s="35">
        <f t="shared" si="0"/>
        <v>0</v>
      </c>
      <c r="J7" s="35">
        <f>J9+J29+J30+J31+J32+J51+J52+J53+J60+J65</f>
        <v>31345.188999999998</v>
      </c>
      <c r="K7" s="35">
        <f t="shared" si="0"/>
        <v>31345.191999999999</v>
      </c>
      <c r="L7" s="35">
        <f t="shared" si="0"/>
        <v>0</v>
      </c>
      <c r="M7" s="35">
        <f t="shared" si="0"/>
        <v>31345.188999999998</v>
      </c>
      <c r="N7" s="36">
        <f>H7/E7</f>
        <v>0.8804556319888992</v>
      </c>
      <c r="O7" s="36">
        <f>K7/E7</f>
        <v>0.88045571625595842</v>
      </c>
    </row>
    <row r="8" spans="1:18" s="43" customFormat="1" x14ac:dyDescent="0.25">
      <c r="A8" s="38" t="s">
        <v>7</v>
      </c>
      <c r="B8" s="39"/>
      <c r="C8" s="39"/>
      <c r="D8" s="39"/>
      <c r="E8" s="40"/>
      <c r="F8" s="40"/>
      <c r="G8" s="40"/>
      <c r="H8" s="39"/>
      <c r="I8" s="39"/>
      <c r="J8" s="39"/>
      <c r="K8" s="39"/>
      <c r="L8" s="39"/>
      <c r="M8" s="39"/>
      <c r="N8" s="41"/>
      <c r="O8" s="42"/>
    </row>
    <row r="9" spans="1:18" s="43" customFormat="1" ht="89.25" customHeight="1" x14ac:dyDescent="0.25">
      <c r="A9" s="44" t="s">
        <v>24</v>
      </c>
      <c r="B9" s="45">
        <f>SUM(B10:B28)</f>
        <v>465.40000000000015</v>
      </c>
      <c r="C9" s="45">
        <f t="shared" ref="C9:M9" si="1">SUM(C10:C28)</f>
        <v>0</v>
      </c>
      <c r="D9" s="45">
        <f t="shared" si="1"/>
        <v>465.40000000000015</v>
      </c>
      <c r="E9" s="45">
        <f>SUM(E10:E28)</f>
        <v>465.40000000000015</v>
      </c>
      <c r="F9" s="45">
        <f t="shared" si="1"/>
        <v>0</v>
      </c>
      <c r="G9" s="45">
        <f t="shared" si="1"/>
        <v>465.40000000000015</v>
      </c>
      <c r="H9" s="45">
        <f t="shared" si="1"/>
        <v>441.80000000000013</v>
      </c>
      <c r="I9" s="45">
        <f t="shared" si="1"/>
        <v>0</v>
      </c>
      <c r="J9" s="45">
        <f t="shared" si="1"/>
        <v>441.80000000000013</v>
      </c>
      <c r="K9" s="45">
        <f t="shared" si="1"/>
        <v>441.80000000000013</v>
      </c>
      <c r="L9" s="45">
        <f t="shared" si="1"/>
        <v>0</v>
      </c>
      <c r="M9" s="45">
        <f t="shared" si="1"/>
        <v>441.80000000000013</v>
      </c>
      <c r="N9" s="46">
        <f>H9/E9</f>
        <v>0.94929093253115593</v>
      </c>
      <c r="O9" s="46">
        <f>K9/E9</f>
        <v>0.94929093253115593</v>
      </c>
      <c r="Q9" s="43">
        <v>1</v>
      </c>
      <c r="R9" s="43">
        <v>1</v>
      </c>
    </row>
    <row r="10" spans="1:18" s="43" customFormat="1" ht="33" x14ac:dyDescent="0.25">
      <c r="A10" s="22" t="s">
        <v>50</v>
      </c>
      <c r="B10" s="47">
        <f>D10</f>
        <v>11.6</v>
      </c>
      <c r="C10" s="39">
        <v>0</v>
      </c>
      <c r="D10" s="39">
        <v>11.6</v>
      </c>
      <c r="E10" s="40">
        <v>11.6</v>
      </c>
      <c r="F10" s="40">
        <v>0</v>
      </c>
      <c r="G10" s="40">
        <v>11.6</v>
      </c>
      <c r="H10" s="40">
        <f>J10</f>
        <v>11.6</v>
      </c>
      <c r="I10" s="39">
        <v>0</v>
      </c>
      <c r="J10" s="40">
        <v>11.6</v>
      </c>
      <c r="K10" s="40">
        <v>11.6</v>
      </c>
      <c r="L10" s="39">
        <v>0</v>
      </c>
      <c r="M10" s="39">
        <v>11.6</v>
      </c>
      <c r="N10" s="48">
        <f t="shared" ref="N10:N73" si="2">H10/E10</f>
        <v>1</v>
      </c>
      <c r="O10" s="48">
        <f t="shared" ref="O10:O73" si="3">K10/E10</f>
        <v>1</v>
      </c>
    </row>
    <row r="11" spans="1:18" s="43" customFormat="1" ht="33" x14ac:dyDescent="0.25">
      <c r="A11" s="23" t="s">
        <v>51</v>
      </c>
      <c r="B11" s="47">
        <f t="shared" ref="B11:B28" si="4">D11</f>
        <v>58.1</v>
      </c>
      <c r="C11" s="39">
        <v>0</v>
      </c>
      <c r="D11" s="39">
        <v>58.1</v>
      </c>
      <c r="E11" s="40">
        <v>58.1</v>
      </c>
      <c r="F11" s="40">
        <v>0</v>
      </c>
      <c r="G11" s="40">
        <v>58.1</v>
      </c>
      <c r="H11" s="40">
        <v>58.1</v>
      </c>
      <c r="I11" s="39">
        <v>0</v>
      </c>
      <c r="J11" s="40">
        <v>58.1</v>
      </c>
      <c r="K11" s="40">
        <v>58.1</v>
      </c>
      <c r="L11" s="39">
        <v>0</v>
      </c>
      <c r="M11" s="39">
        <v>58.1</v>
      </c>
      <c r="N11" s="48">
        <f t="shared" si="2"/>
        <v>1</v>
      </c>
      <c r="O11" s="48">
        <f t="shared" si="3"/>
        <v>1</v>
      </c>
    </row>
    <row r="12" spans="1:18" s="43" customFormat="1" ht="33" x14ac:dyDescent="0.25">
      <c r="A12" s="23" t="s">
        <v>52</v>
      </c>
      <c r="B12" s="47">
        <f t="shared" si="4"/>
        <v>35</v>
      </c>
      <c r="C12" s="39">
        <v>0</v>
      </c>
      <c r="D12" s="39">
        <v>35</v>
      </c>
      <c r="E12" s="40">
        <f t="shared" ref="E12:E26" si="5">G12</f>
        <v>35</v>
      </c>
      <c r="F12" s="40">
        <v>0</v>
      </c>
      <c r="G12" s="40">
        <v>35</v>
      </c>
      <c r="H12" s="40">
        <f t="shared" ref="H12:H25" si="6">J12</f>
        <v>35</v>
      </c>
      <c r="I12" s="39">
        <v>0</v>
      </c>
      <c r="J12" s="40">
        <v>35</v>
      </c>
      <c r="K12" s="40">
        <f t="shared" ref="K12:K25" si="7">M12</f>
        <v>35</v>
      </c>
      <c r="L12" s="39">
        <v>0</v>
      </c>
      <c r="M12" s="39">
        <v>35</v>
      </c>
      <c r="N12" s="48">
        <f t="shared" si="2"/>
        <v>1</v>
      </c>
      <c r="O12" s="48">
        <f t="shared" si="3"/>
        <v>1</v>
      </c>
    </row>
    <row r="13" spans="1:18" s="43" customFormat="1" ht="33" x14ac:dyDescent="0.25">
      <c r="A13" s="23" t="s">
        <v>53</v>
      </c>
      <c r="B13" s="47">
        <f t="shared" si="4"/>
        <v>11.6</v>
      </c>
      <c r="C13" s="39">
        <v>0</v>
      </c>
      <c r="D13" s="39">
        <v>11.6</v>
      </c>
      <c r="E13" s="40">
        <v>11.6</v>
      </c>
      <c r="F13" s="40">
        <v>0</v>
      </c>
      <c r="G13" s="40">
        <v>11.6</v>
      </c>
      <c r="H13" s="40">
        <v>11.6</v>
      </c>
      <c r="I13" s="39">
        <v>0</v>
      </c>
      <c r="J13" s="40">
        <v>11.6</v>
      </c>
      <c r="K13" s="40">
        <v>11.6</v>
      </c>
      <c r="L13" s="39">
        <v>0</v>
      </c>
      <c r="M13" s="39">
        <v>11.6</v>
      </c>
      <c r="N13" s="48">
        <f t="shared" si="2"/>
        <v>1</v>
      </c>
      <c r="O13" s="48">
        <f t="shared" si="3"/>
        <v>1</v>
      </c>
      <c r="P13" s="56"/>
    </row>
    <row r="14" spans="1:18" s="43" customFormat="1" ht="33" x14ac:dyDescent="0.25">
      <c r="A14" s="23" t="s">
        <v>54</v>
      </c>
      <c r="B14" s="47">
        <f t="shared" si="4"/>
        <v>11.6</v>
      </c>
      <c r="C14" s="39">
        <v>0</v>
      </c>
      <c r="D14" s="39">
        <v>11.6</v>
      </c>
      <c r="E14" s="40">
        <f t="shared" si="5"/>
        <v>11.6</v>
      </c>
      <c r="F14" s="40">
        <v>0</v>
      </c>
      <c r="G14" s="40">
        <v>11.6</v>
      </c>
      <c r="H14" s="40">
        <v>11.6</v>
      </c>
      <c r="I14" s="39">
        <v>0</v>
      </c>
      <c r="J14" s="40">
        <v>11.6</v>
      </c>
      <c r="K14" s="40">
        <v>11.6</v>
      </c>
      <c r="L14" s="39">
        <v>0</v>
      </c>
      <c r="M14" s="39">
        <v>11.6</v>
      </c>
      <c r="N14" s="48">
        <f t="shared" si="2"/>
        <v>1</v>
      </c>
      <c r="O14" s="48">
        <f t="shared" si="3"/>
        <v>1</v>
      </c>
      <c r="P14" s="56"/>
    </row>
    <row r="15" spans="1:18" s="43" customFormat="1" ht="33" x14ac:dyDescent="0.25">
      <c r="A15" s="23" t="s">
        <v>55</v>
      </c>
      <c r="B15" s="47">
        <f t="shared" si="4"/>
        <v>11.6</v>
      </c>
      <c r="C15" s="39">
        <v>0</v>
      </c>
      <c r="D15" s="39">
        <v>11.6</v>
      </c>
      <c r="E15" s="40">
        <v>11.6</v>
      </c>
      <c r="F15" s="40">
        <v>0</v>
      </c>
      <c r="G15" s="40">
        <v>11.6</v>
      </c>
      <c r="H15" s="40">
        <v>11.6</v>
      </c>
      <c r="I15" s="39">
        <v>0</v>
      </c>
      <c r="J15" s="40">
        <v>11.6</v>
      </c>
      <c r="K15" s="40">
        <v>11.6</v>
      </c>
      <c r="L15" s="39">
        <v>0</v>
      </c>
      <c r="M15" s="39">
        <v>11.6</v>
      </c>
      <c r="N15" s="48">
        <f t="shared" si="2"/>
        <v>1</v>
      </c>
      <c r="O15" s="48">
        <f t="shared" si="3"/>
        <v>1</v>
      </c>
      <c r="P15" s="56"/>
    </row>
    <row r="16" spans="1:18" s="43" customFormat="1" ht="33" x14ac:dyDescent="0.25">
      <c r="A16" s="23" t="s">
        <v>56</v>
      </c>
      <c r="B16" s="47">
        <f t="shared" si="4"/>
        <v>11.6</v>
      </c>
      <c r="C16" s="39">
        <v>0</v>
      </c>
      <c r="D16" s="39">
        <v>11.6</v>
      </c>
      <c r="E16" s="40">
        <v>11.6</v>
      </c>
      <c r="F16" s="40">
        <v>0</v>
      </c>
      <c r="G16" s="40">
        <v>11.6</v>
      </c>
      <c r="H16" s="40">
        <v>11.6</v>
      </c>
      <c r="I16" s="39">
        <v>0</v>
      </c>
      <c r="J16" s="40">
        <v>11.6</v>
      </c>
      <c r="K16" s="40">
        <v>11.6</v>
      </c>
      <c r="L16" s="39">
        <v>0</v>
      </c>
      <c r="M16" s="39">
        <v>11.6</v>
      </c>
      <c r="N16" s="48">
        <f t="shared" si="2"/>
        <v>1</v>
      </c>
      <c r="O16" s="48">
        <f t="shared" si="3"/>
        <v>1</v>
      </c>
      <c r="P16" s="56"/>
    </row>
    <row r="17" spans="1:18" s="43" customFormat="1" ht="33" x14ac:dyDescent="0.25">
      <c r="A17" s="23" t="s">
        <v>57</v>
      </c>
      <c r="B17" s="47">
        <f t="shared" si="4"/>
        <v>35</v>
      </c>
      <c r="C17" s="39">
        <v>0</v>
      </c>
      <c r="D17" s="39">
        <v>35</v>
      </c>
      <c r="E17" s="40">
        <f t="shared" si="5"/>
        <v>35</v>
      </c>
      <c r="F17" s="40">
        <v>0</v>
      </c>
      <c r="G17" s="40">
        <v>35</v>
      </c>
      <c r="H17" s="40">
        <v>35</v>
      </c>
      <c r="I17" s="39">
        <v>0</v>
      </c>
      <c r="J17" s="40">
        <v>35</v>
      </c>
      <c r="K17" s="40">
        <v>35</v>
      </c>
      <c r="L17" s="39">
        <v>0</v>
      </c>
      <c r="M17" s="39">
        <v>35</v>
      </c>
      <c r="N17" s="48">
        <f t="shared" si="2"/>
        <v>1</v>
      </c>
      <c r="O17" s="48">
        <f t="shared" si="3"/>
        <v>1</v>
      </c>
      <c r="P17" s="56"/>
    </row>
    <row r="18" spans="1:18" s="43" customFormat="1" ht="33" x14ac:dyDescent="0.25">
      <c r="A18" s="23" t="s">
        <v>58</v>
      </c>
      <c r="B18" s="47">
        <f t="shared" si="4"/>
        <v>46.5</v>
      </c>
      <c r="C18" s="39">
        <v>0</v>
      </c>
      <c r="D18" s="39">
        <v>46.5</v>
      </c>
      <c r="E18" s="40">
        <v>46.5</v>
      </c>
      <c r="F18" s="40">
        <v>0</v>
      </c>
      <c r="G18" s="40">
        <v>46.5</v>
      </c>
      <c r="H18" s="40">
        <v>46.5</v>
      </c>
      <c r="I18" s="39">
        <v>0</v>
      </c>
      <c r="J18" s="40">
        <v>46.5</v>
      </c>
      <c r="K18" s="40">
        <v>46.5</v>
      </c>
      <c r="L18" s="39">
        <v>0</v>
      </c>
      <c r="M18" s="39">
        <v>46.5</v>
      </c>
      <c r="N18" s="48">
        <f t="shared" si="2"/>
        <v>1</v>
      </c>
      <c r="O18" s="48">
        <f t="shared" si="3"/>
        <v>1</v>
      </c>
      <c r="P18" s="56"/>
    </row>
    <row r="19" spans="1:18" s="43" customFormat="1" ht="33" x14ac:dyDescent="0.25">
      <c r="A19" s="24" t="s">
        <v>59</v>
      </c>
      <c r="B19" s="47">
        <f t="shared" si="4"/>
        <v>46.5</v>
      </c>
      <c r="C19" s="39">
        <v>0</v>
      </c>
      <c r="D19" s="39">
        <v>46.5</v>
      </c>
      <c r="E19" s="40">
        <v>46.5</v>
      </c>
      <c r="F19" s="40">
        <v>0</v>
      </c>
      <c r="G19" s="40">
        <v>46.5</v>
      </c>
      <c r="H19" s="40">
        <v>23</v>
      </c>
      <c r="I19" s="39">
        <v>0</v>
      </c>
      <c r="J19" s="40">
        <v>23</v>
      </c>
      <c r="K19" s="40">
        <v>23</v>
      </c>
      <c r="L19" s="39">
        <v>0</v>
      </c>
      <c r="M19" s="39">
        <v>23</v>
      </c>
      <c r="N19" s="48">
        <f t="shared" si="2"/>
        <v>0.4946236559139785</v>
      </c>
      <c r="O19" s="48">
        <f t="shared" si="3"/>
        <v>0.4946236559139785</v>
      </c>
      <c r="P19" s="56"/>
    </row>
    <row r="20" spans="1:18" s="43" customFormat="1" ht="33" x14ac:dyDescent="0.25">
      <c r="A20" s="23" t="s">
        <v>60</v>
      </c>
      <c r="B20" s="47">
        <f t="shared" si="4"/>
        <v>35</v>
      </c>
      <c r="C20" s="39">
        <v>0</v>
      </c>
      <c r="D20" s="39">
        <v>35</v>
      </c>
      <c r="E20" s="40">
        <v>35</v>
      </c>
      <c r="F20" s="40">
        <v>0</v>
      </c>
      <c r="G20" s="40">
        <v>35</v>
      </c>
      <c r="H20" s="40">
        <v>35</v>
      </c>
      <c r="I20" s="39">
        <v>0</v>
      </c>
      <c r="J20" s="40">
        <v>35</v>
      </c>
      <c r="K20" s="40">
        <v>35</v>
      </c>
      <c r="L20" s="39">
        <v>0</v>
      </c>
      <c r="M20" s="39">
        <v>35</v>
      </c>
      <c r="N20" s="48">
        <f t="shared" si="2"/>
        <v>1</v>
      </c>
      <c r="O20" s="48">
        <f t="shared" si="3"/>
        <v>1</v>
      </c>
      <c r="P20" s="56"/>
    </row>
    <row r="21" spans="1:18" s="43" customFormat="1" ht="33" x14ac:dyDescent="0.25">
      <c r="A21" s="23" t="s">
        <v>61</v>
      </c>
      <c r="B21" s="47">
        <f t="shared" si="4"/>
        <v>35</v>
      </c>
      <c r="C21" s="39">
        <v>0</v>
      </c>
      <c r="D21" s="39">
        <v>35</v>
      </c>
      <c r="E21" s="40">
        <f t="shared" si="5"/>
        <v>35</v>
      </c>
      <c r="F21" s="40">
        <v>0</v>
      </c>
      <c r="G21" s="40">
        <v>35</v>
      </c>
      <c r="H21" s="40">
        <f t="shared" si="6"/>
        <v>35</v>
      </c>
      <c r="I21" s="39">
        <v>0</v>
      </c>
      <c r="J21" s="40">
        <v>35</v>
      </c>
      <c r="K21" s="40">
        <f t="shared" si="7"/>
        <v>35</v>
      </c>
      <c r="L21" s="39">
        <v>0</v>
      </c>
      <c r="M21" s="39">
        <v>35</v>
      </c>
      <c r="N21" s="48">
        <f t="shared" si="2"/>
        <v>1</v>
      </c>
      <c r="O21" s="48">
        <f t="shared" si="3"/>
        <v>1</v>
      </c>
      <c r="P21" s="56"/>
    </row>
    <row r="22" spans="1:18" s="43" customFormat="1" ht="33" x14ac:dyDescent="0.25">
      <c r="A22" s="23" t="s">
        <v>62</v>
      </c>
      <c r="B22" s="47">
        <f t="shared" si="4"/>
        <v>23.3</v>
      </c>
      <c r="C22" s="39">
        <v>0</v>
      </c>
      <c r="D22" s="39">
        <v>23.3</v>
      </c>
      <c r="E22" s="40">
        <v>23.3</v>
      </c>
      <c r="F22" s="40">
        <v>0</v>
      </c>
      <c r="G22" s="40">
        <v>23.3</v>
      </c>
      <c r="H22" s="40">
        <v>23.3</v>
      </c>
      <c r="I22" s="39">
        <v>0</v>
      </c>
      <c r="J22" s="40">
        <v>23.3</v>
      </c>
      <c r="K22" s="40">
        <v>23.3</v>
      </c>
      <c r="L22" s="39">
        <v>0</v>
      </c>
      <c r="M22" s="39">
        <v>23.3</v>
      </c>
      <c r="N22" s="48">
        <f t="shared" si="2"/>
        <v>1</v>
      </c>
      <c r="O22" s="48">
        <f t="shared" si="3"/>
        <v>1</v>
      </c>
      <c r="P22" s="56"/>
    </row>
    <row r="23" spans="1:18" s="43" customFormat="1" ht="33" x14ac:dyDescent="0.25">
      <c r="A23" s="23" t="s">
        <v>63</v>
      </c>
      <c r="B23" s="47">
        <f t="shared" si="4"/>
        <v>11.6</v>
      </c>
      <c r="C23" s="39">
        <v>0</v>
      </c>
      <c r="D23" s="39">
        <v>11.6</v>
      </c>
      <c r="E23" s="40">
        <v>11.6</v>
      </c>
      <c r="F23" s="40">
        <v>0</v>
      </c>
      <c r="G23" s="40">
        <v>11.6</v>
      </c>
      <c r="H23" s="40">
        <v>11.5</v>
      </c>
      <c r="I23" s="39">
        <v>0</v>
      </c>
      <c r="J23" s="40">
        <v>11.5</v>
      </c>
      <c r="K23" s="40">
        <v>11.5</v>
      </c>
      <c r="L23" s="39">
        <v>0</v>
      </c>
      <c r="M23" s="39">
        <v>11.5</v>
      </c>
      <c r="N23" s="48">
        <f t="shared" si="2"/>
        <v>0.99137931034482762</v>
      </c>
      <c r="O23" s="48">
        <f t="shared" si="3"/>
        <v>0.99137931034482762</v>
      </c>
      <c r="P23" s="56"/>
    </row>
    <row r="24" spans="1:18" s="43" customFormat="1" ht="33" x14ac:dyDescent="0.25">
      <c r="A24" s="23" t="s">
        <v>64</v>
      </c>
      <c r="B24" s="47">
        <f t="shared" si="4"/>
        <v>11.6</v>
      </c>
      <c r="C24" s="39">
        <v>0</v>
      </c>
      <c r="D24" s="39">
        <v>11.6</v>
      </c>
      <c r="E24" s="40">
        <v>11.6</v>
      </c>
      <c r="F24" s="40">
        <v>0</v>
      </c>
      <c r="G24" s="40">
        <v>11.6</v>
      </c>
      <c r="H24" s="40">
        <v>11.6</v>
      </c>
      <c r="I24" s="39">
        <v>0</v>
      </c>
      <c r="J24" s="40">
        <v>11.6</v>
      </c>
      <c r="K24" s="40">
        <v>11.6</v>
      </c>
      <c r="L24" s="39">
        <v>0</v>
      </c>
      <c r="M24" s="39">
        <v>11.6</v>
      </c>
      <c r="N24" s="48">
        <f t="shared" si="2"/>
        <v>1</v>
      </c>
      <c r="O24" s="48">
        <f t="shared" si="3"/>
        <v>1</v>
      </c>
      <c r="P24" s="56"/>
    </row>
    <row r="25" spans="1:18" s="43" customFormat="1" ht="33" x14ac:dyDescent="0.25">
      <c r="A25" s="23" t="s">
        <v>65</v>
      </c>
      <c r="B25" s="47">
        <f t="shared" si="4"/>
        <v>23.3</v>
      </c>
      <c r="C25" s="39">
        <v>0</v>
      </c>
      <c r="D25" s="39">
        <v>23.3</v>
      </c>
      <c r="E25" s="40">
        <f t="shared" si="5"/>
        <v>23.3</v>
      </c>
      <c r="F25" s="40">
        <v>0</v>
      </c>
      <c r="G25" s="40">
        <v>23.3</v>
      </c>
      <c r="H25" s="40">
        <f t="shared" si="6"/>
        <v>23.3</v>
      </c>
      <c r="I25" s="39">
        <v>0</v>
      </c>
      <c r="J25" s="40">
        <v>23.3</v>
      </c>
      <c r="K25" s="40">
        <f t="shared" si="7"/>
        <v>23.3</v>
      </c>
      <c r="L25" s="39">
        <v>0</v>
      </c>
      <c r="M25" s="39">
        <v>23.3</v>
      </c>
      <c r="N25" s="48">
        <f t="shared" si="2"/>
        <v>1</v>
      </c>
      <c r="O25" s="48">
        <f t="shared" si="3"/>
        <v>1</v>
      </c>
      <c r="P25" s="56"/>
    </row>
    <row r="26" spans="1:18" s="43" customFormat="1" ht="33" x14ac:dyDescent="0.25">
      <c r="A26" s="23" t="s">
        <v>66</v>
      </c>
      <c r="B26" s="47">
        <f t="shared" si="4"/>
        <v>23.3</v>
      </c>
      <c r="C26" s="39">
        <v>0</v>
      </c>
      <c r="D26" s="39">
        <v>23.3</v>
      </c>
      <c r="E26" s="40">
        <f t="shared" si="5"/>
        <v>23.3</v>
      </c>
      <c r="F26" s="40">
        <v>0</v>
      </c>
      <c r="G26" s="40">
        <v>23.3</v>
      </c>
      <c r="H26" s="40">
        <v>23.3</v>
      </c>
      <c r="I26" s="39">
        <v>0</v>
      </c>
      <c r="J26" s="40">
        <v>23.3</v>
      </c>
      <c r="K26" s="40">
        <v>23.3</v>
      </c>
      <c r="L26" s="39">
        <v>0</v>
      </c>
      <c r="M26" s="39">
        <v>23.3</v>
      </c>
      <c r="N26" s="48">
        <f t="shared" si="2"/>
        <v>1</v>
      </c>
      <c r="O26" s="48">
        <f t="shared" si="3"/>
        <v>1</v>
      </c>
      <c r="P26" s="56"/>
    </row>
    <row r="27" spans="1:18" s="43" customFormat="1" ht="33" x14ac:dyDescent="0.25">
      <c r="A27" s="24" t="s">
        <v>67</v>
      </c>
      <c r="B27" s="47">
        <f t="shared" si="4"/>
        <v>11.6</v>
      </c>
      <c r="C27" s="39">
        <v>0</v>
      </c>
      <c r="D27" s="39">
        <v>11.6</v>
      </c>
      <c r="E27" s="40">
        <v>11.6</v>
      </c>
      <c r="F27" s="40">
        <v>0</v>
      </c>
      <c r="G27" s="40">
        <v>11.6</v>
      </c>
      <c r="H27" s="40">
        <v>11.6</v>
      </c>
      <c r="I27" s="39">
        <v>0</v>
      </c>
      <c r="J27" s="40">
        <v>11.6</v>
      </c>
      <c r="K27" s="40">
        <v>11.6</v>
      </c>
      <c r="L27" s="39">
        <v>0</v>
      </c>
      <c r="M27" s="39">
        <v>11.6</v>
      </c>
      <c r="N27" s="48">
        <f t="shared" si="2"/>
        <v>1</v>
      </c>
      <c r="O27" s="48">
        <f t="shared" si="3"/>
        <v>1</v>
      </c>
    </row>
    <row r="28" spans="1:18" s="43" customFormat="1" ht="33" x14ac:dyDescent="0.25">
      <c r="A28" s="24" t="s">
        <v>49</v>
      </c>
      <c r="B28" s="47">
        <f t="shared" si="4"/>
        <v>11.6</v>
      </c>
      <c r="C28" s="39">
        <v>0</v>
      </c>
      <c r="D28" s="39">
        <v>11.6</v>
      </c>
      <c r="E28" s="40">
        <v>11.6</v>
      </c>
      <c r="F28" s="40">
        <v>0</v>
      </c>
      <c r="G28" s="40">
        <v>11.6</v>
      </c>
      <c r="H28" s="40">
        <v>11.6</v>
      </c>
      <c r="I28" s="39">
        <v>0</v>
      </c>
      <c r="J28" s="40">
        <v>11.6</v>
      </c>
      <c r="K28" s="40">
        <v>11.6</v>
      </c>
      <c r="L28" s="39">
        <v>0</v>
      </c>
      <c r="M28" s="39">
        <v>11.6</v>
      </c>
      <c r="N28" s="48">
        <f t="shared" si="2"/>
        <v>1</v>
      </c>
      <c r="O28" s="48">
        <f t="shared" si="3"/>
        <v>1</v>
      </c>
    </row>
    <row r="29" spans="1:18" s="43" customFormat="1" ht="33" x14ac:dyDescent="0.25">
      <c r="A29" s="44" t="s">
        <v>25</v>
      </c>
      <c r="B29" s="45">
        <f>D29</f>
        <v>926.9</v>
      </c>
      <c r="C29" s="49">
        <v>0</v>
      </c>
      <c r="D29" s="49">
        <v>926.9</v>
      </c>
      <c r="E29" s="50">
        <f>G29</f>
        <v>926.9</v>
      </c>
      <c r="F29" s="50">
        <v>0</v>
      </c>
      <c r="G29" s="50">
        <v>926.9</v>
      </c>
      <c r="H29" s="49">
        <f>J29</f>
        <v>926.8</v>
      </c>
      <c r="I29" s="49">
        <v>0</v>
      </c>
      <c r="J29" s="50">
        <v>926.8</v>
      </c>
      <c r="K29" s="49">
        <f>M29</f>
        <v>926.8</v>
      </c>
      <c r="L29" s="49">
        <v>0</v>
      </c>
      <c r="M29" s="49">
        <v>926.8</v>
      </c>
      <c r="N29" s="46">
        <f t="shared" si="2"/>
        <v>0.99989211349660156</v>
      </c>
      <c r="O29" s="46">
        <f t="shared" si="3"/>
        <v>0.99989211349660156</v>
      </c>
      <c r="Q29" s="43">
        <v>1</v>
      </c>
      <c r="R29" s="43">
        <v>1</v>
      </c>
    </row>
    <row r="30" spans="1:18" s="43" customFormat="1" ht="82.5" x14ac:dyDescent="0.25">
      <c r="A30" s="60" t="s">
        <v>68</v>
      </c>
      <c r="B30" s="45">
        <f t="shared" ref="B30:B31" si="8">D30</f>
        <v>2272.6999999999998</v>
      </c>
      <c r="C30" s="49">
        <v>0</v>
      </c>
      <c r="D30" s="49">
        <v>2272.6999999999998</v>
      </c>
      <c r="E30" s="50">
        <f t="shared" ref="E30" si="9">G30</f>
        <v>2272.6999999999998</v>
      </c>
      <c r="F30" s="50">
        <v>0</v>
      </c>
      <c r="G30" s="50">
        <v>2272.6999999999998</v>
      </c>
      <c r="H30" s="49">
        <f t="shared" ref="H30" si="10">J30</f>
        <v>2272.6</v>
      </c>
      <c r="I30" s="49">
        <v>0</v>
      </c>
      <c r="J30" s="50">
        <v>2272.6</v>
      </c>
      <c r="K30" s="49">
        <f t="shared" ref="K30" si="11">M30</f>
        <v>2272.6</v>
      </c>
      <c r="L30" s="49">
        <v>0</v>
      </c>
      <c r="M30" s="49">
        <v>2272.6</v>
      </c>
      <c r="N30" s="46">
        <f t="shared" si="2"/>
        <v>0.99995599947199365</v>
      </c>
      <c r="O30" s="46">
        <f t="shared" si="3"/>
        <v>0.99995599947199365</v>
      </c>
      <c r="Q30" s="43">
        <v>1</v>
      </c>
      <c r="R30" s="43">
        <v>1</v>
      </c>
    </row>
    <row r="31" spans="1:18" s="43" customFormat="1" ht="66" x14ac:dyDescent="0.25">
      <c r="A31" s="44" t="s">
        <v>9</v>
      </c>
      <c r="B31" s="45">
        <f t="shared" si="8"/>
        <v>2454.5</v>
      </c>
      <c r="C31" s="49">
        <f>SUM(C13:C28)</f>
        <v>0</v>
      </c>
      <c r="D31" s="49">
        <v>2454.5</v>
      </c>
      <c r="E31" s="50">
        <v>2454.5</v>
      </c>
      <c r="F31" s="50">
        <v>0</v>
      </c>
      <c r="G31" s="50">
        <v>2454.5</v>
      </c>
      <c r="H31" s="49">
        <v>2452.203</v>
      </c>
      <c r="I31" s="49">
        <v>0</v>
      </c>
      <c r="J31" s="50">
        <v>2452.1999999999998</v>
      </c>
      <c r="K31" s="49">
        <v>2452.203</v>
      </c>
      <c r="L31" s="50">
        <v>0</v>
      </c>
      <c r="M31" s="50">
        <v>2452.1999999999998</v>
      </c>
      <c r="N31" s="46">
        <f t="shared" si="2"/>
        <v>0.99906416785496022</v>
      </c>
      <c r="O31" s="46">
        <f t="shared" si="3"/>
        <v>0.99906416785496022</v>
      </c>
      <c r="P31" s="56"/>
      <c r="Q31" s="43">
        <v>1</v>
      </c>
      <c r="R31" s="43">
        <v>1</v>
      </c>
    </row>
    <row r="32" spans="1:18" s="43" customFormat="1" ht="49.5" x14ac:dyDescent="0.25">
      <c r="A32" s="44" t="s">
        <v>26</v>
      </c>
      <c r="B32" s="45">
        <f>SUM(B33:B50)</f>
        <v>7607.4999999999991</v>
      </c>
      <c r="C32" s="45">
        <f t="shared" ref="C32:M32" si="12">SUM(C33:C50)</f>
        <v>0</v>
      </c>
      <c r="D32" s="45">
        <f t="shared" si="12"/>
        <v>7607.4999999999991</v>
      </c>
      <c r="E32" s="45">
        <f t="shared" si="12"/>
        <v>7607.4999999999991</v>
      </c>
      <c r="F32" s="45">
        <f t="shared" si="12"/>
        <v>0</v>
      </c>
      <c r="G32" s="45">
        <f t="shared" si="12"/>
        <v>7607.4999999999991</v>
      </c>
      <c r="H32" s="45">
        <f t="shared" si="12"/>
        <v>7279.2</v>
      </c>
      <c r="I32" s="45">
        <f t="shared" si="12"/>
        <v>0</v>
      </c>
      <c r="J32" s="45">
        <f t="shared" si="12"/>
        <v>7279.2</v>
      </c>
      <c r="K32" s="45">
        <f>SUM(K33:K50)</f>
        <v>7279.2</v>
      </c>
      <c r="L32" s="45">
        <f t="shared" si="12"/>
        <v>0</v>
      </c>
      <c r="M32" s="45">
        <f t="shared" si="12"/>
        <v>7279.2</v>
      </c>
      <c r="N32" s="46">
        <f t="shared" si="2"/>
        <v>0.95684521853434124</v>
      </c>
      <c r="O32" s="46">
        <f t="shared" si="3"/>
        <v>0.95684521853434124</v>
      </c>
      <c r="Q32" s="43">
        <v>1</v>
      </c>
      <c r="R32" s="43">
        <v>1</v>
      </c>
    </row>
    <row r="33" spans="1:16" s="43" customFormat="1" ht="33" x14ac:dyDescent="0.25">
      <c r="A33" s="22" t="s">
        <v>50</v>
      </c>
      <c r="B33" s="47">
        <v>28.6</v>
      </c>
      <c r="C33" s="39">
        <v>0</v>
      </c>
      <c r="D33" s="39">
        <v>28.6</v>
      </c>
      <c r="E33" s="40">
        <v>28.6</v>
      </c>
      <c r="F33" s="40">
        <v>0</v>
      </c>
      <c r="G33" s="40">
        <v>28.6</v>
      </c>
      <c r="H33" s="39">
        <v>28.6</v>
      </c>
      <c r="I33" s="39">
        <v>0</v>
      </c>
      <c r="J33" s="40">
        <v>28.6</v>
      </c>
      <c r="K33" s="39">
        <v>28.6</v>
      </c>
      <c r="L33" s="39">
        <v>0</v>
      </c>
      <c r="M33" s="39">
        <v>28.6</v>
      </c>
      <c r="N33" s="48">
        <f t="shared" si="2"/>
        <v>1</v>
      </c>
      <c r="O33" s="48">
        <f t="shared" si="3"/>
        <v>1</v>
      </c>
      <c r="P33" s="81"/>
    </row>
    <row r="34" spans="1:16" s="43" customFormat="1" ht="33" x14ac:dyDescent="0.25">
      <c r="A34" s="23" t="s">
        <v>51</v>
      </c>
      <c r="B34" s="47">
        <v>654.4</v>
      </c>
      <c r="C34" s="39">
        <v>0</v>
      </c>
      <c r="D34" s="39">
        <v>654.4</v>
      </c>
      <c r="E34" s="40">
        <v>654.4</v>
      </c>
      <c r="F34" s="40">
        <v>0</v>
      </c>
      <c r="G34" s="40">
        <v>654.4</v>
      </c>
      <c r="H34" s="39">
        <v>654.4</v>
      </c>
      <c r="I34" s="39">
        <v>0</v>
      </c>
      <c r="J34" s="40">
        <v>654.4</v>
      </c>
      <c r="K34" s="39">
        <v>654.4</v>
      </c>
      <c r="L34" s="39">
        <v>0</v>
      </c>
      <c r="M34" s="39">
        <v>654.4</v>
      </c>
      <c r="N34" s="48">
        <f t="shared" si="2"/>
        <v>1</v>
      </c>
      <c r="O34" s="48">
        <f t="shared" si="3"/>
        <v>1</v>
      </c>
      <c r="P34" s="81"/>
    </row>
    <row r="35" spans="1:16" s="43" customFormat="1" ht="33" x14ac:dyDescent="0.25">
      <c r="A35" s="23" t="s">
        <v>52</v>
      </c>
      <c r="B35" s="47">
        <v>274.3</v>
      </c>
      <c r="C35" s="39">
        <v>0</v>
      </c>
      <c r="D35" s="39">
        <v>274.3</v>
      </c>
      <c r="E35" s="40">
        <v>274.3</v>
      </c>
      <c r="F35" s="40">
        <v>0</v>
      </c>
      <c r="G35" s="40">
        <v>274.3</v>
      </c>
      <c r="H35" s="39">
        <v>274.3</v>
      </c>
      <c r="I35" s="39">
        <v>0</v>
      </c>
      <c r="J35" s="40">
        <v>274.3</v>
      </c>
      <c r="K35" s="39">
        <v>274.3</v>
      </c>
      <c r="L35" s="39">
        <v>0</v>
      </c>
      <c r="M35" s="39">
        <v>274.3</v>
      </c>
      <c r="N35" s="48">
        <f t="shared" si="2"/>
        <v>1</v>
      </c>
      <c r="O35" s="48">
        <f t="shared" si="3"/>
        <v>1</v>
      </c>
      <c r="P35" s="81"/>
    </row>
    <row r="36" spans="1:16" s="43" customFormat="1" ht="33" x14ac:dyDescent="0.25">
      <c r="A36" s="23" t="s">
        <v>53</v>
      </c>
      <c r="B36" s="47">
        <v>114.2</v>
      </c>
      <c r="C36" s="39">
        <v>0</v>
      </c>
      <c r="D36" s="39">
        <v>114.2</v>
      </c>
      <c r="E36" s="40">
        <v>114.2</v>
      </c>
      <c r="F36" s="40">
        <v>0</v>
      </c>
      <c r="G36" s="40">
        <v>114.2</v>
      </c>
      <c r="H36" s="39">
        <v>114.1</v>
      </c>
      <c r="I36" s="39">
        <v>0</v>
      </c>
      <c r="J36" s="40">
        <v>114.1</v>
      </c>
      <c r="K36" s="39">
        <v>114.1</v>
      </c>
      <c r="L36" s="39">
        <v>0</v>
      </c>
      <c r="M36" s="39">
        <v>114.1</v>
      </c>
      <c r="N36" s="48">
        <f t="shared" si="2"/>
        <v>0.99912434325744304</v>
      </c>
      <c r="O36" s="48">
        <f t="shared" si="3"/>
        <v>0.99912434325744304</v>
      </c>
      <c r="P36" s="81"/>
    </row>
    <row r="37" spans="1:16" s="43" customFormat="1" ht="33" x14ac:dyDescent="0.25">
      <c r="A37" s="23" t="s">
        <v>54</v>
      </c>
      <c r="B37" s="47">
        <v>86.7</v>
      </c>
      <c r="C37" s="39">
        <v>0</v>
      </c>
      <c r="D37" s="39">
        <v>86.7</v>
      </c>
      <c r="E37" s="40">
        <v>86.7</v>
      </c>
      <c r="F37" s="40">
        <v>0</v>
      </c>
      <c r="G37" s="40">
        <v>86.7</v>
      </c>
      <c r="H37" s="39">
        <v>86.7</v>
      </c>
      <c r="I37" s="39">
        <v>0</v>
      </c>
      <c r="J37" s="40">
        <v>86.7</v>
      </c>
      <c r="K37" s="39">
        <v>86.7</v>
      </c>
      <c r="L37" s="39">
        <v>0</v>
      </c>
      <c r="M37" s="39">
        <v>86.7</v>
      </c>
      <c r="N37" s="48">
        <f t="shared" si="2"/>
        <v>1</v>
      </c>
      <c r="O37" s="48">
        <f t="shared" si="3"/>
        <v>1</v>
      </c>
      <c r="P37" s="81"/>
    </row>
    <row r="38" spans="1:16" s="43" customFormat="1" ht="33" x14ac:dyDescent="0.25">
      <c r="A38" s="23" t="s">
        <v>55</v>
      </c>
      <c r="B38" s="47">
        <v>4765.3</v>
      </c>
      <c r="C38" s="39">
        <v>0</v>
      </c>
      <c r="D38" s="39">
        <v>4765.3</v>
      </c>
      <c r="E38" s="40">
        <v>4765.3</v>
      </c>
      <c r="F38" s="40">
        <v>0</v>
      </c>
      <c r="G38" s="40">
        <v>4765.3</v>
      </c>
      <c r="H38" s="39">
        <v>4764.6000000000004</v>
      </c>
      <c r="I38" s="39">
        <v>0</v>
      </c>
      <c r="J38" s="40">
        <v>4764.6000000000004</v>
      </c>
      <c r="K38" s="39">
        <v>4764.6000000000004</v>
      </c>
      <c r="L38" s="39">
        <v>0</v>
      </c>
      <c r="M38" s="39">
        <v>4764.6000000000004</v>
      </c>
      <c r="N38" s="48">
        <f t="shared" si="2"/>
        <v>0.99985310473632305</v>
      </c>
      <c r="O38" s="48">
        <f t="shared" si="3"/>
        <v>0.99985310473632305</v>
      </c>
      <c r="P38" s="81"/>
    </row>
    <row r="39" spans="1:16" s="43" customFormat="1" ht="33" x14ac:dyDescent="0.25">
      <c r="A39" s="23" t="s">
        <v>56</v>
      </c>
      <c r="B39" s="47">
        <v>151.4</v>
      </c>
      <c r="C39" s="39">
        <v>0</v>
      </c>
      <c r="D39" s="39">
        <v>151.4</v>
      </c>
      <c r="E39" s="40">
        <v>151.4</v>
      </c>
      <c r="F39" s="40">
        <v>0</v>
      </c>
      <c r="G39" s="40">
        <v>151.4</v>
      </c>
      <c r="H39" s="39">
        <v>150.80000000000001</v>
      </c>
      <c r="I39" s="39">
        <v>0</v>
      </c>
      <c r="J39" s="40">
        <v>150.80000000000001</v>
      </c>
      <c r="K39" s="39">
        <v>150.80000000000001</v>
      </c>
      <c r="L39" s="39">
        <v>0</v>
      </c>
      <c r="M39" s="39">
        <v>150.80000000000001</v>
      </c>
      <c r="N39" s="48">
        <f t="shared" si="2"/>
        <v>0.99603698811096442</v>
      </c>
      <c r="O39" s="48">
        <f t="shared" si="3"/>
        <v>0.99603698811096442</v>
      </c>
      <c r="P39" s="81"/>
    </row>
    <row r="40" spans="1:16" s="43" customFormat="1" ht="33" x14ac:dyDescent="0.25">
      <c r="A40" s="23" t="s">
        <v>57</v>
      </c>
      <c r="B40" s="47">
        <v>161.9</v>
      </c>
      <c r="C40" s="39">
        <v>0</v>
      </c>
      <c r="D40" s="39">
        <v>161.9</v>
      </c>
      <c r="E40" s="40">
        <v>161.9</v>
      </c>
      <c r="F40" s="40">
        <v>0</v>
      </c>
      <c r="G40" s="40">
        <v>161.9</v>
      </c>
      <c r="H40" s="39">
        <v>161.9</v>
      </c>
      <c r="I40" s="39">
        <v>0</v>
      </c>
      <c r="J40" s="40">
        <v>161.9</v>
      </c>
      <c r="K40" s="39">
        <v>161.9</v>
      </c>
      <c r="L40" s="39">
        <v>0</v>
      </c>
      <c r="M40" s="39">
        <v>161.9</v>
      </c>
      <c r="N40" s="48">
        <f t="shared" si="2"/>
        <v>1</v>
      </c>
      <c r="O40" s="48">
        <f t="shared" si="3"/>
        <v>1</v>
      </c>
      <c r="P40" s="81"/>
    </row>
    <row r="41" spans="1:16" s="43" customFormat="1" ht="33" x14ac:dyDescent="0.25">
      <c r="A41" s="23" t="s">
        <v>58</v>
      </c>
      <c r="B41" s="47">
        <v>160.9</v>
      </c>
      <c r="C41" s="39">
        <v>0</v>
      </c>
      <c r="D41" s="39">
        <v>160.9</v>
      </c>
      <c r="E41" s="40">
        <v>160.9</v>
      </c>
      <c r="F41" s="40">
        <v>0</v>
      </c>
      <c r="G41" s="40">
        <v>160.9</v>
      </c>
      <c r="H41" s="39">
        <v>160.9</v>
      </c>
      <c r="I41" s="39">
        <v>0</v>
      </c>
      <c r="J41" s="40">
        <v>160.9</v>
      </c>
      <c r="K41" s="39">
        <v>160.9</v>
      </c>
      <c r="L41" s="39">
        <v>0</v>
      </c>
      <c r="M41" s="39">
        <v>160.9</v>
      </c>
      <c r="N41" s="48">
        <f t="shared" si="2"/>
        <v>1</v>
      </c>
      <c r="O41" s="48">
        <f t="shared" si="3"/>
        <v>1</v>
      </c>
      <c r="P41" s="81"/>
    </row>
    <row r="42" spans="1:16" s="43" customFormat="1" ht="33" x14ac:dyDescent="0.25">
      <c r="A42" s="24" t="s">
        <v>59</v>
      </c>
      <c r="B42" s="47">
        <v>313.3</v>
      </c>
      <c r="C42" s="39">
        <v>0</v>
      </c>
      <c r="D42" s="39">
        <v>313.3</v>
      </c>
      <c r="E42" s="40">
        <v>313.3</v>
      </c>
      <c r="F42" s="40">
        <v>0</v>
      </c>
      <c r="G42" s="40">
        <v>313.3</v>
      </c>
      <c r="H42" s="39">
        <v>313.3</v>
      </c>
      <c r="I42" s="39">
        <v>0</v>
      </c>
      <c r="J42" s="40">
        <v>313.3</v>
      </c>
      <c r="K42" s="39">
        <v>313.3</v>
      </c>
      <c r="L42" s="39">
        <v>0</v>
      </c>
      <c r="M42" s="39">
        <v>313.3</v>
      </c>
      <c r="N42" s="48">
        <f t="shared" si="2"/>
        <v>1</v>
      </c>
      <c r="O42" s="48">
        <f t="shared" si="3"/>
        <v>1</v>
      </c>
      <c r="P42" s="81"/>
    </row>
    <row r="43" spans="1:16" s="43" customFormat="1" ht="33" x14ac:dyDescent="0.25">
      <c r="A43" s="23" t="s">
        <v>60</v>
      </c>
      <c r="B43" s="47">
        <v>106.5</v>
      </c>
      <c r="C43" s="39">
        <v>0</v>
      </c>
      <c r="D43" s="39">
        <v>106.5</v>
      </c>
      <c r="E43" s="40">
        <v>106.5</v>
      </c>
      <c r="F43" s="40">
        <v>0</v>
      </c>
      <c r="G43" s="40">
        <v>106.5</v>
      </c>
      <c r="H43" s="39">
        <v>106.5</v>
      </c>
      <c r="I43" s="39">
        <v>0</v>
      </c>
      <c r="J43" s="40">
        <v>106.5</v>
      </c>
      <c r="K43" s="39">
        <v>106.5</v>
      </c>
      <c r="L43" s="39">
        <v>0</v>
      </c>
      <c r="M43" s="39">
        <v>106.5</v>
      </c>
      <c r="N43" s="48">
        <f t="shared" si="2"/>
        <v>1</v>
      </c>
      <c r="O43" s="48">
        <f t="shared" si="3"/>
        <v>1</v>
      </c>
      <c r="P43" s="81"/>
    </row>
    <row r="44" spans="1:16" s="43" customFormat="1" ht="33" x14ac:dyDescent="0.25">
      <c r="A44" s="23" t="s">
        <v>61</v>
      </c>
      <c r="B44" s="47">
        <v>122.6</v>
      </c>
      <c r="C44" s="39">
        <v>0</v>
      </c>
      <c r="D44" s="39">
        <v>122.6</v>
      </c>
      <c r="E44" s="40">
        <v>122.6</v>
      </c>
      <c r="F44" s="40">
        <v>0</v>
      </c>
      <c r="G44" s="40">
        <v>122.6</v>
      </c>
      <c r="H44" s="39">
        <v>122.6</v>
      </c>
      <c r="I44" s="39">
        <v>0</v>
      </c>
      <c r="J44" s="40">
        <v>122.6</v>
      </c>
      <c r="K44" s="39">
        <v>122.6</v>
      </c>
      <c r="L44" s="39">
        <v>0</v>
      </c>
      <c r="M44" s="39">
        <v>122.6</v>
      </c>
      <c r="N44" s="48">
        <f t="shared" si="2"/>
        <v>1</v>
      </c>
      <c r="O44" s="48">
        <f t="shared" si="3"/>
        <v>1</v>
      </c>
      <c r="P44" s="81"/>
    </row>
    <row r="45" spans="1:16" s="43" customFormat="1" ht="33" x14ac:dyDescent="0.25">
      <c r="A45" s="23" t="s">
        <v>62</v>
      </c>
      <c r="B45" s="47">
        <v>144.69999999999999</v>
      </c>
      <c r="C45" s="39">
        <v>0</v>
      </c>
      <c r="D45" s="39">
        <v>144.69999999999999</v>
      </c>
      <c r="E45" s="40">
        <v>144.69999999999999</v>
      </c>
      <c r="F45" s="40">
        <v>0</v>
      </c>
      <c r="G45" s="40">
        <v>144.69999999999999</v>
      </c>
      <c r="H45" s="39">
        <v>142.19999999999999</v>
      </c>
      <c r="I45" s="39">
        <v>0</v>
      </c>
      <c r="J45" s="40">
        <v>142.19999999999999</v>
      </c>
      <c r="K45" s="39">
        <v>142.19999999999999</v>
      </c>
      <c r="L45" s="39">
        <v>0</v>
      </c>
      <c r="M45" s="39">
        <v>142.19999999999999</v>
      </c>
      <c r="N45" s="48">
        <f t="shared" si="2"/>
        <v>0.98272287491361432</v>
      </c>
      <c r="O45" s="48">
        <f t="shared" si="3"/>
        <v>0.98272287491361432</v>
      </c>
      <c r="P45" s="81"/>
    </row>
    <row r="46" spans="1:16" s="43" customFormat="1" ht="33" x14ac:dyDescent="0.25">
      <c r="A46" s="23" t="s">
        <v>63</v>
      </c>
      <c r="B46" s="47">
        <v>139.19999999999999</v>
      </c>
      <c r="C46" s="39">
        <v>0</v>
      </c>
      <c r="D46" s="39">
        <v>139.19999999999999</v>
      </c>
      <c r="E46" s="40">
        <v>139.19999999999999</v>
      </c>
      <c r="F46" s="40">
        <v>0</v>
      </c>
      <c r="G46" s="40">
        <v>139.19999999999999</v>
      </c>
      <c r="H46" s="39">
        <v>25.4</v>
      </c>
      <c r="I46" s="39">
        <v>0</v>
      </c>
      <c r="J46" s="40">
        <v>25.4</v>
      </c>
      <c r="K46" s="39">
        <v>25.4</v>
      </c>
      <c r="L46" s="39">
        <v>0</v>
      </c>
      <c r="M46" s="39">
        <v>25.4</v>
      </c>
      <c r="N46" s="48">
        <f t="shared" si="2"/>
        <v>0.18247126436781611</v>
      </c>
      <c r="O46" s="48">
        <f t="shared" si="3"/>
        <v>0.18247126436781611</v>
      </c>
      <c r="P46" s="81"/>
    </row>
    <row r="47" spans="1:16" s="43" customFormat="1" ht="33" x14ac:dyDescent="0.25">
      <c r="A47" s="23" t="s">
        <v>64</v>
      </c>
      <c r="B47" s="47">
        <v>93.2</v>
      </c>
      <c r="C47" s="39">
        <v>0</v>
      </c>
      <c r="D47" s="39">
        <v>93.2</v>
      </c>
      <c r="E47" s="40">
        <v>93.2</v>
      </c>
      <c r="F47" s="40">
        <v>0</v>
      </c>
      <c r="G47" s="40">
        <v>93.2</v>
      </c>
      <c r="H47" s="39">
        <v>5.5</v>
      </c>
      <c r="I47" s="39">
        <v>0</v>
      </c>
      <c r="J47" s="40">
        <v>5.5</v>
      </c>
      <c r="K47" s="39">
        <v>5.5</v>
      </c>
      <c r="L47" s="39">
        <v>0</v>
      </c>
      <c r="M47" s="39">
        <v>5.5</v>
      </c>
      <c r="N47" s="48">
        <f t="shared" si="2"/>
        <v>5.9012875536480686E-2</v>
      </c>
      <c r="O47" s="48">
        <f t="shared" si="3"/>
        <v>5.9012875536480686E-2</v>
      </c>
      <c r="P47" s="81"/>
    </row>
    <row r="48" spans="1:16" s="43" customFormat="1" ht="33" x14ac:dyDescent="0.25">
      <c r="A48" s="23" t="s">
        <v>65</v>
      </c>
      <c r="B48" s="47">
        <v>65.3</v>
      </c>
      <c r="C48" s="39">
        <v>0</v>
      </c>
      <c r="D48" s="39">
        <v>65.3</v>
      </c>
      <c r="E48" s="40">
        <v>65.3</v>
      </c>
      <c r="F48" s="40">
        <v>0</v>
      </c>
      <c r="G48" s="40">
        <v>65.3</v>
      </c>
      <c r="H48" s="39">
        <v>63</v>
      </c>
      <c r="I48" s="39">
        <v>0</v>
      </c>
      <c r="J48" s="40">
        <v>63</v>
      </c>
      <c r="K48" s="39">
        <v>63</v>
      </c>
      <c r="L48" s="39">
        <v>0</v>
      </c>
      <c r="M48" s="39">
        <v>63</v>
      </c>
      <c r="N48" s="48">
        <f t="shared" si="2"/>
        <v>0.96477794793261873</v>
      </c>
      <c r="O48" s="48">
        <f t="shared" si="3"/>
        <v>0.96477794793261873</v>
      </c>
      <c r="P48" s="81"/>
    </row>
    <row r="49" spans="1:18" s="43" customFormat="1" ht="33" x14ac:dyDescent="0.25">
      <c r="A49" s="23" t="s">
        <v>66</v>
      </c>
      <c r="B49" s="47">
        <v>118.7</v>
      </c>
      <c r="C49" s="39">
        <v>0</v>
      </c>
      <c r="D49" s="39">
        <v>118.7</v>
      </c>
      <c r="E49" s="40">
        <v>118.7</v>
      </c>
      <c r="F49" s="40">
        <v>0</v>
      </c>
      <c r="G49" s="40">
        <v>118.7</v>
      </c>
      <c r="H49" s="39">
        <v>0</v>
      </c>
      <c r="I49" s="39">
        <v>0</v>
      </c>
      <c r="J49" s="40">
        <v>0</v>
      </c>
      <c r="K49" s="39">
        <v>0</v>
      </c>
      <c r="L49" s="39">
        <v>0</v>
      </c>
      <c r="M49" s="39">
        <v>0</v>
      </c>
      <c r="N49" s="48">
        <f t="shared" si="2"/>
        <v>0</v>
      </c>
      <c r="O49" s="48">
        <f t="shared" si="3"/>
        <v>0</v>
      </c>
      <c r="P49" s="81"/>
    </row>
    <row r="50" spans="1:18" s="43" customFormat="1" ht="33" x14ac:dyDescent="0.25">
      <c r="A50" s="24" t="s">
        <v>67</v>
      </c>
      <c r="B50" s="47">
        <v>106.3</v>
      </c>
      <c r="C50" s="39">
        <v>0</v>
      </c>
      <c r="D50" s="39">
        <v>106.3</v>
      </c>
      <c r="E50" s="40">
        <v>106.3</v>
      </c>
      <c r="F50" s="40">
        <v>0</v>
      </c>
      <c r="G50" s="40">
        <v>106.3</v>
      </c>
      <c r="H50" s="39">
        <v>104.4</v>
      </c>
      <c r="I50" s="39">
        <v>0</v>
      </c>
      <c r="J50" s="40">
        <v>104.4</v>
      </c>
      <c r="K50" s="39">
        <v>104.4</v>
      </c>
      <c r="L50" s="39">
        <v>0</v>
      </c>
      <c r="M50" s="39">
        <v>104.4</v>
      </c>
      <c r="N50" s="48">
        <f t="shared" si="2"/>
        <v>0.98212605832549393</v>
      </c>
      <c r="O50" s="48">
        <f t="shared" si="3"/>
        <v>0.98212605832549393</v>
      </c>
      <c r="P50" s="81"/>
    </row>
    <row r="51" spans="1:18" s="43" customFormat="1" ht="59.25" customHeight="1" x14ac:dyDescent="0.25">
      <c r="A51" s="44" t="s">
        <v>10</v>
      </c>
      <c r="B51" s="51">
        <f>D51</f>
        <v>4311.8999999999996</v>
      </c>
      <c r="C51" s="49">
        <f>SUM(C35:C50)</f>
        <v>0</v>
      </c>
      <c r="D51" s="49">
        <v>4311.8999999999996</v>
      </c>
      <c r="E51" s="51">
        <v>4311.8999999999996</v>
      </c>
      <c r="F51" s="50">
        <v>0</v>
      </c>
      <c r="G51" s="50">
        <v>4311.8999999999996</v>
      </c>
      <c r="H51" s="51">
        <f>J51</f>
        <v>558</v>
      </c>
      <c r="I51" s="49">
        <v>0</v>
      </c>
      <c r="J51" s="50">
        <v>558</v>
      </c>
      <c r="K51" s="51">
        <f>M51</f>
        <v>558</v>
      </c>
      <c r="L51" s="49">
        <v>0</v>
      </c>
      <c r="M51" s="49">
        <v>558</v>
      </c>
      <c r="N51" s="46">
        <f t="shared" si="2"/>
        <v>0.12940930912126905</v>
      </c>
      <c r="O51" s="46">
        <f t="shared" si="3"/>
        <v>0.12940930912126905</v>
      </c>
      <c r="Q51" s="43">
        <v>1</v>
      </c>
      <c r="R51" s="43">
        <v>0</v>
      </c>
    </row>
    <row r="52" spans="1:18" s="43" customFormat="1" ht="99" x14ac:dyDescent="0.25">
      <c r="A52" s="44" t="s">
        <v>69</v>
      </c>
      <c r="B52" s="51">
        <f t="shared" ref="B52" si="13">D52</f>
        <v>5881.5</v>
      </c>
      <c r="C52" s="49">
        <f>SUM(C37:C51)</f>
        <v>0</v>
      </c>
      <c r="D52" s="49">
        <v>5881.5</v>
      </c>
      <c r="E52" s="51">
        <v>5881.5</v>
      </c>
      <c r="F52" s="50">
        <v>0</v>
      </c>
      <c r="G52" s="50">
        <v>5881.5</v>
      </c>
      <c r="H52" s="51">
        <v>5879.7</v>
      </c>
      <c r="I52" s="49">
        <v>0</v>
      </c>
      <c r="J52" s="50">
        <v>5879.7</v>
      </c>
      <c r="K52" s="51">
        <v>5879.7</v>
      </c>
      <c r="L52" s="49">
        <v>0</v>
      </c>
      <c r="M52" s="49">
        <v>5879.7</v>
      </c>
      <c r="N52" s="46">
        <f t="shared" si="2"/>
        <v>0.99969395562356533</v>
      </c>
      <c r="O52" s="46">
        <f t="shared" si="3"/>
        <v>0.99969395562356533</v>
      </c>
      <c r="Q52" s="43">
        <v>1</v>
      </c>
      <c r="R52" s="43">
        <v>1</v>
      </c>
    </row>
    <row r="53" spans="1:18" s="43" customFormat="1" ht="99" x14ac:dyDescent="0.25">
      <c r="A53" s="44" t="s">
        <v>27</v>
      </c>
      <c r="B53" s="51">
        <f>SUM(B54:B59)</f>
        <v>11154</v>
      </c>
      <c r="C53" s="51">
        <f t="shared" ref="C53:M53" si="14">SUM(C54:C59)</f>
        <v>0</v>
      </c>
      <c r="D53" s="51">
        <f t="shared" si="14"/>
        <v>11154</v>
      </c>
      <c r="E53" s="51">
        <f t="shared" si="14"/>
        <v>11154</v>
      </c>
      <c r="F53" s="51">
        <f t="shared" si="14"/>
        <v>0</v>
      </c>
      <c r="G53" s="51">
        <f t="shared" si="14"/>
        <v>11154</v>
      </c>
      <c r="H53" s="51">
        <f t="shared" si="14"/>
        <v>11078.589</v>
      </c>
      <c r="I53" s="51">
        <f t="shared" si="14"/>
        <v>0</v>
      </c>
      <c r="J53" s="45">
        <f t="shared" si="14"/>
        <v>11078.589</v>
      </c>
      <c r="K53" s="51">
        <f t="shared" si="14"/>
        <v>11078.589</v>
      </c>
      <c r="L53" s="51">
        <f t="shared" si="14"/>
        <v>0</v>
      </c>
      <c r="M53" s="51">
        <f t="shared" si="14"/>
        <v>11078.589</v>
      </c>
      <c r="N53" s="46">
        <f t="shared" si="2"/>
        <v>0.9932391070467993</v>
      </c>
      <c r="O53" s="46">
        <f t="shared" si="3"/>
        <v>0.9932391070467993</v>
      </c>
      <c r="Q53" s="43">
        <v>1</v>
      </c>
      <c r="R53" s="43">
        <v>1</v>
      </c>
    </row>
    <row r="54" spans="1:18" s="43" customFormat="1" ht="33" x14ac:dyDescent="0.25">
      <c r="A54" s="25" t="s">
        <v>49</v>
      </c>
      <c r="B54" s="47">
        <v>2346.1999999999998</v>
      </c>
      <c r="C54" s="39">
        <v>0</v>
      </c>
      <c r="D54" s="39">
        <v>2346.1999999999998</v>
      </c>
      <c r="E54" s="40">
        <v>2346.1999999999998</v>
      </c>
      <c r="F54" s="40">
        <v>0</v>
      </c>
      <c r="G54" s="40">
        <v>2346.1999999999998</v>
      </c>
      <c r="H54" s="40">
        <v>2346.1999999999998</v>
      </c>
      <c r="I54" s="39">
        <v>0</v>
      </c>
      <c r="J54" s="40">
        <v>2346.1999999999998</v>
      </c>
      <c r="K54" s="40">
        <v>2346.1999999999998</v>
      </c>
      <c r="L54" s="39">
        <v>0</v>
      </c>
      <c r="M54" s="40">
        <v>2346.1999999999998</v>
      </c>
      <c r="N54" s="48">
        <f t="shared" si="2"/>
        <v>1</v>
      </c>
      <c r="O54" s="48">
        <f t="shared" si="3"/>
        <v>1</v>
      </c>
    </row>
    <row r="55" spans="1:18" s="43" customFormat="1" ht="33" x14ac:dyDescent="0.25">
      <c r="A55" s="25" t="s">
        <v>59</v>
      </c>
      <c r="B55" s="47">
        <v>1724.5</v>
      </c>
      <c r="C55" s="39">
        <v>0</v>
      </c>
      <c r="D55" s="39">
        <v>1724.5</v>
      </c>
      <c r="E55" s="40">
        <v>1724.5</v>
      </c>
      <c r="F55" s="40">
        <v>0</v>
      </c>
      <c r="G55" s="40">
        <v>1724.5</v>
      </c>
      <c r="H55" s="39">
        <v>1689.98</v>
      </c>
      <c r="I55" s="39">
        <v>0</v>
      </c>
      <c r="J55" s="40">
        <v>1689.98</v>
      </c>
      <c r="K55" s="39">
        <v>1689.98</v>
      </c>
      <c r="L55" s="39">
        <v>0</v>
      </c>
      <c r="M55" s="39">
        <v>1689.98</v>
      </c>
      <c r="N55" s="48">
        <f t="shared" si="2"/>
        <v>0.97998260365323286</v>
      </c>
      <c r="O55" s="48">
        <f t="shared" si="3"/>
        <v>0.97998260365323286</v>
      </c>
    </row>
    <row r="56" spans="1:18" s="43" customFormat="1" ht="33" x14ac:dyDescent="0.25">
      <c r="A56" s="25" t="s">
        <v>51</v>
      </c>
      <c r="B56" s="47">
        <v>2083.3000000000002</v>
      </c>
      <c r="C56" s="39">
        <v>0</v>
      </c>
      <c r="D56" s="39">
        <v>2083.3000000000002</v>
      </c>
      <c r="E56" s="40">
        <v>2083.3000000000002</v>
      </c>
      <c r="F56" s="40">
        <v>0</v>
      </c>
      <c r="G56" s="40">
        <v>2083.3000000000002</v>
      </c>
      <c r="H56" s="40">
        <v>2083.3000000000002</v>
      </c>
      <c r="I56" s="39">
        <v>0</v>
      </c>
      <c r="J56" s="40">
        <v>2083.3000000000002</v>
      </c>
      <c r="K56" s="40">
        <v>2083.3000000000002</v>
      </c>
      <c r="L56" s="39">
        <v>0</v>
      </c>
      <c r="M56" s="40">
        <v>2083.3000000000002</v>
      </c>
      <c r="N56" s="48">
        <f t="shared" si="2"/>
        <v>1</v>
      </c>
      <c r="O56" s="48">
        <f t="shared" si="3"/>
        <v>1</v>
      </c>
    </row>
    <row r="57" spans="1:18" s="43" customFormat="1" ht="33" x14ac:dyDescent="0.25">
      <c r="A57" s="25" t="s">
        <v>60</v>
      </c>
      <c r="B57" s="47">
        <v>1682.6</v>
      </c>
      <c r="C57" s="39">
        <v>0</v>
      </c>
      <c r="D57" s="39">
        <v>1682.6</v>
      </c>
      <c r="E57" s="40">
        <v>1682.6</v>
      </c>
      <c r="F57" s="40">
        <v>0</v>
      </c>
      <c r="G57" s="40">
        <v>1682.6</v>
      </c>
      <c r="H57" s="39">
        <v>1664.04</v>
      </c>
      <c r="I57" s="39">
        <v>0</v>
      </c>
      <c r="J57" s="40">
        <v>1664.04</v>
      </c>
      <c r="K57" s="39">
        <v>1664.04</v>
      </c>
      <c r="L57" s="39">
        <v>0</v>
      </c>
      <c r="M57" s="39">
        <v>1664.04</v>
      </c>
      <c r="N57" s="48">
        <f t="shared" si="2"/>
        <v>0.98896945203851183</v>
      </c>
      <c r="O57" s="48">
        <f t="shared" si="3"/>
        <v>0.98896945203851183</v>
      </c>
    </row>
    <row r="58" spans="1:18" s="43" customFormat="1" ht="33" x14ac:dyDescent="0.25">
      <c r="A58" s="25" t="s">
        <v>50</v>
      </c>
      <c r="B58" s="47">
        <v>1253.4000000000001</v>
      </c>
      <c r="C58" s="39">
        <v>0</v>
      </c>
      <c r="D58" s="39">
        <v>1253.4000000000001</v>
      </c>
      <c r="E58" s="40">
        <v>1253.4000000000001</v>
      </c>
      <c r="F58" s="40">
        <v>0</v>
      </c>
      <c r="G58" s="40">
        <v>1253.4000000000001</v>
      </c>
      <c r="H58" s="39">
        <v>1253.4000000000001</v>
      </c>
      <c r="I58" s="39">
        <v>0</v>
      </c>
      <c r="J58" s="40">
        <v>1253.4000000000001</v>
      </c>
      <c r="K58" s="39">
        <v>1253.4000000000001</v>
      </c>
      <c r="L58" s="39">
        <v>0</v>
      </c>
      <c r="M58" s="39">
        <v>1253.4000000000001</v>
      </c>
      <c r="N58" s="48">
        <f t="shared" si="2"/>
        <v>1</v>
      </c>
      <c r="O58" s="48">
        <f t="shared" si="3"/>
        <v>1</v>
      </c>
    </row>
    <row r="59" spans="1:18" s="43" customFormat="1" ht="33" x14ac:dyDescent="0.25">
      <c r="A59" s="25" t="s">
        <v>64</v>
      </c>
      <c r="B59" s="47">
        <v>2064</v>
      </c>
      <c r="C59" s="39">
        <v>0</v>
      </c>
      <c r="D59" s="39">
        <v>2064</v>
      </c>
      <c r="E59" s="40">
        <v>2064</v>
      </c>
      <c r="F59" s="40">
        <v>0</v>
      </c>
      <c r="G59" s="40">
        <v>2064</v>
      </c>
      <c r="H59" s="39">
        <v>2041.6690000000001</v>
      </c>
      <c r="I59" s="39">
        <v>0</v>
      </c>
      <c r="J59" s="40">
        <v>2041.6690000000001</v>
      </c>
      <c r="K59" s="39">
        <v>2041.6690000000001</v>
      </c>
      <c r="L59" s="39">
        <v>0</v>
      </c>
      <c r="M59" s="39">
        <v>2041.6690000000001</v>
      </c>
      <c r="N59" s="48">
        <f t="shared" si="2"/>
        <v>0.98918071705426358</v>
      </c>
      <c r="O59" s="48">
        <f t="shared" si="3"/>
        <v>0.98918071705426358</v>
      </c>
    </row>
    <row r="60" spans="1:18" s="43" customFormat="1" ht="89.25" customHeight="1" x14ac:dyDescent="0.25">
      <c r="A60" s="52" t="s">
        <v>28</v>
      </c>
      <c r="B60" s="49">
        <f>SUM(B61:B64)</f>
        <v>436.7</v>
      </c>
      <c r="C60" s="49">
        <f t="shared" ref="C60:M60" si="15">SUM(C61:C64)</f>
        <v>0</v>
      </c>
      <c r="D60" s="49">
        <f t="shared" si="15"/>
        <v>436.7</v>
      </c>
      <c r="E60" s="49">
        <v>436.7</v>
      </c>
      <c r="F60" s="49">
        <v>0</v>
      </c>
      <c r="G60" s="49">
        <v>436.7</v>
      </c>
      <c r="H60" s="49">
        <f t="shared" si="15"/>
        <v>408.3</v>
      </c>
      <c r="I60" s="49">
        <f t="shared" si="15"/>
        <v>0</v>
      </c>
      <c r="J60" s="50">
        <f t="shared" si="15"/>
        <v>408.3</v>
      </c>
      <c r="K60" s="49">
        <f t="shared" si="15"/>
        <v>408.3</v>
      </c>
      <c r="L60" s="49">
        <f t="shared" si="15"/>
        <v>0</v>
      </c>
      <c r="M60" s="49">
        <f t="shared" si="15"/>
        <v>408.3</v>
      </c>
      <c r="N60" s="46">
        <f t="shared" si="2"/>
        <v>0.93496679642775371</v>
      </c>
      <c r="O60" s="46">
        <f t="shared" si="3"/>
        <v>0.93496679642775371</v>
      </c>
      <c r="Q60" s="43">
        <v>1</v>
      </c>
      <c r="R60" s="43">
        <v>1</v>
      </c>
    </row>
    <row r="61" spans="1:18" s="43" customFormat="1" ht="33" x14ac:dyDescent="0.25">
      <c r="A61" s="53" t="s">
        <v>60</v>
      </c>
      <c r="B61" s="39">
        <v>81.3</v>
      </c>
      <c r="C61" s="39">
        <v>0</v>
      </c>
      <c r="D61" s="39">
        <v>81.3</v>
      </c>
      <c r="E61" s="40">
        <v>81.3</v>
      </c>
      <c r="F61" s="40">
        <v>0</v>
      </c>
      <c r="G61" s="40">
        <v>81.3</v>
      </c>
      <c r="H61" s="39">
        <v>81.3</v>
      </c>
      <c r="I61" s="39">
        <v>0</v>
      </c>
      <c r="J61" s="40">
        <v>81.3</v>
      </c>
      <c r="K61" s="39">
        <v>81.3</v>
      </c>
      <c r="L61" s="39">
        <v>0</v>
      </c>
      <c r="M61" s="39">
        <v>81.3</v>
      </c>
      <c r="N61" s="48">
        <f t="shared" si="2"/>
        <v>1</v>
      </c>
      <c r="O61" s="48">
        <f t="shared" si="3"/>
        <v>1</v>
      </c>
    </row>
    <row r="62" spans="1:18" s="43" customFormat="1" ht="33" x14ac:dyDescent="0.25">
      <c r="A62" s="53" t="s">
        <v>57</v>
      </c>
      <c r="B62" s="39">
        <v>93.7</v>
      </c>
      <c r="C62" s="39">
        <v>0</v>
      </c>
      <c r="D62" s="39">
        <v>93.7</v>
      </c>
      <c r="E62" s="40">
        <v>93.7</v>
      </c>
      <c r="F62" s="40">
        <v>0</v>
      </c>
      <c r="G62" s="40">
        <v>93.7</v>
      </c>
      <c r="H62" s="39">
        <v>93.7</v>
      </c>
      <c r="I62" s="39">
        <v>0</v>
      </c>
      <c r="J62" s="40">
        <v>93.7</v>
      </c>
      <c r="K62" s="39">
        <v>93.7</v>
      </c>
      <c r="L62" s="39">
        <v>0</v>
      </c>
      <c r="M62" s="39">
        <v>93.7</v>
      </c>
      <c r="N62" s="48">
        <f t="shared" si="2"/>
        <v>1</v>
      </c>
      <c r="O62" s="48">
        <f t="shared" si="3"/>
        <v>1</v>
      </c>
    </row>
    <row r="63" spans="1:18" s="43" customFormat="1" ht="33" x14ac:dyDescent="0.25">
      <c r="A63" s="53" t="s">
        <v>59</v>
      </c>
      <c r="B63" s="39">
        <v>118.4</v>
      </c>
      <c r="C63" s="39">
        <v>0</v>
      </c>
      <c r="D63" s="39">
        <v>118.4</v>
      </c>
      <c r="E63" s="40">
        <v>118.4</v>
      </c>
      <c r="F63" s="40">
        <v>0</v>
      </c>
      <c r="G63" s="40">
        <v>118.4</v>
      </c>
      <c r="H63" s="39">
        <v>90</v>
      </c>
      <c r="I63" s="39">
        <v>0</v>
      </c>
      <c r="J63" s="40">
        <v>90</v>
      </c>
      <c r="K63" s="39">
        <v>90</v>
      </c>
      <c r="L63" s="39">
        <v>0</v>
      </c>
      <c r="M63" s="39">
        <v>90</v>
      </c>
      <c r="N63" s="48">
        <f t="shared" si="2"/>
        <v>0.76013513513513509</v>
      </c>
      <c r="O63" s="48">
        <f t="shared" si="3"/>
        <v>0.76013513513513509</v>
      </c>
    </row>
    <row r="64" spans="1:18" s="43" customFormat="1" ht="33" x14ac:dyDescent="0.25">
      <c r="A64" s="53" t="s">
        <v>50</v>
      </c>
      <c r="B64" s="39">
        <v>143.30000000000001</v>
      </c>
      <c r="C64" s="39">
        <v>0</v>
      </c>
      <c r="D64" s="39">
        <v>143.30000000000001</v>
      </c>
      <c r="E64" s="40">
        <v>143.30000000000001</v>
      </c>
      <c r="F64" s="40">
        <v>0</v>
      </c>
      <c r="G64" s="40">
        <v>143.30000000000001</v>
      </c>
      <c r="H64" s="39">
        <v>143.30000000000001</v>
      </c>
      <c r="I64" s="39">
        <v>0</v>
      </c>
      <c r="J64" s="40">
        <v>143.30000000000001</v>
      </c>
      <c r="K64" s="39">
        <v>143.30000000000001</v>
      </c>
      <c r="L64" s="39">
        <v>0</v>
      </c>
      <c r="M64" s="39">
        <v>143.30000000000001</v>
      </c>
      <c r="N64" s="48">
        <f t="shared" si="2"/>
        <v>1</v>
      </c>
      <c r="O64" s="48">
        <f t="shared" si="3"/>
        <v>1</v>
      </c>
    </row>
    <row r="65" spans="1:18" s="43" customFormat="1" ht="66" x14ac:dyDescent="0.25">
      <c r="A65" s="54" t="s">
        <v>29</v>
      </c>
      <c r="B65" s="49">
        <f>SUM(B66:B74)</f>
        <v>90</v>
      </c>
      <c r="C65" s="49">
        <f t="shared" ref="C65:M65" si="16">SUM(C66:C74)</f>
        <v>0</v>
      </c>
      <c r="D65" s="49">
        <f t="shared" si="16"/>
        <v>90</v>
      </c>
      <c r="E65" s="49">
        <f t="shared" si="16"/>
        <v>90</v>
      </c>
      <c r="F65" s="49">
        <f t="shared" si="16"/>
        <v>0</v>
      </c>
      <c r="G65" s="49">
        <f t="shared" si="16"/>
        <v>90</v>
      </c>
      <c r="H65" s="49">
        <f t="shared" si="16"/>
        <v>48</v>
      </c>
      <c r="I65" s="49">
        <f t="shared" si="16"/>
        <v>0</v>
      </c>
      <c r="J65" s="50">
        <f t="shared" si="16"/>
        <v>48</v>
      </c>
      <c r="K65" s="49">
        <f t="shared" si="16"/>
        <v>48</v>
      </c>
      <c r="L65" s="49">
        <f t="shared" si="16"/>
        <v>0</v>
      </c>
      <c r="M65" s="49">
        <f t="shared" si="16"/>
        <v>48</v>
      </c>
      <c r="N65" s="46">
        <f t="shared" si="2"/>
        <v>0.53333333333333333</v>
      </c>
      <c r="O65" s="46">
        <f t="shared" si="3"/>
        <v>0.53333333333333333</v>
      </c>
      <c r="Q65" s="43">
        <v>1</v>
      </c>
      <c r="R65" s="43">
        <v>0</v>
      </c>
    </row>
    <row r="66" spans="1:18" s="43" customFormat="1" ht="33" x14ac:dyDescent="0.25">
      <c r="A66" s="55" t="s">
        <v>70</v>
      </c>
      <c r="B66" s="39">
        <v>10</v>
      </c>
      <c r="C66" s="39">
        <v>0</v>
      </c>
      <c r="D66" s="39">
        <v>10</v>
      </c>
      <c r="E66" s="40">
        <v>10</v>
      </c>
      <c r="F66" s="40">
        <v>0</v>
      </c>
      <c r="G66" s="40">
        <v>10</v>
      </c>
      <c r="H66" s="39">
        <v>8</v>
      </c>
      <c r="I66" s="39">
        <v>0</v>
      </c>
      <c r="J66" s="40">
        <v>8</v>
      </c>
      <c r="K66" s="39">
        <v>8</v>
      </c>
      <c r="L66" s="39">
        <v>0</v>
      </c>
      <c r="M66" s="39">
        <v>8</v>
      </c>
      <c r="N66" s="48">
        <f t="shared" si="2"/>
        <v>0.8</v>
      </c>
      <c r="O66" s="48">
        <f t="shared" si="3"/>
        <v>0.8</v>
      </c>
    </row>
    <row r="67" spans="1:18" s="43" customFormat="1" ht="33" x14ac:dyDescent="0.25">
      <c r="A67" s="55" t="s">
        <v>71</v>
      </c>
      <c r="B67" s="39">
        <v>10</v>
      </c>
      <c r="C67" s="39">
        <v>0</v>
      </c>
      <c r="D67" s="39">
        <v>10</v>
      </c>
      <c r="E67" s="40">
        <v>10</v>
      </c>
      <c r="F67" s="40">
        <v>0</v>
      </c>
      <c r="G67" s="40">
        <v>10</v>
      </c>
      <c r="H67" s="39">
        <v>10</v>
      </c>
      <c r="I67" s="39">
        <v>0</v>
      </c>
      <c r="J67" s="39">
        <v>10</v>
      </c>
      <c r="K67" s="39">
        <v>10</v>
      </c>
      <c r="L67" s="39">
        <v>0</v>
      </c>
      <c r="M67" s="39">
        <v>10</v>
      </c>
      <c r="N67" s="48">
        <f t="shared" si="2"/>
        <v>1</v>
      </c>
      <c r="O67" s="48">
        <f t="shared" si="3"/>
        <v>1</v>
      </c>
    </row>
    <row r="68" spans="1:18" s="43" customFormat="1" ht="33" x14ac:dyDescent="0.25">
      <c r="A68" s="55" t="s">
        <v>72</v>
      </c>
      <c r="B68" s="39">
        <v>10</v>
      </c>
      <c r="C68" s="39">
        <v>0</v>
      </c>
      <c r="D68" s="39">
        <v>10</v>
      </c>
      <c r="E68" s="40">
        <v>10</v>
      </c>
      <c r="F68" s="40">
        <v>0</v>
      </c>
      <c r="G68" s="40">
        <v>10</v>
      </c>
      <c r="H68" s="39">
        <v>10</v>
      </c>
      <c r="I68" s="39">
        <v>0</v>
      </c>
      <c r="J68" s="39">
        <v>10</v>
      </c>
      <c r="K68" s="39">
        <v>10</v>
      </c>
      <c r="L68" s="39">
        <v>0</v>
      </c>
      <c r="M68" s="39">
        <v>10</v>
      </c>
      <c r="N68" s="48">
        <f t="shared" si="2"/>
        <v>1</v>
      </c>
      <c r="O68" s="48">
        <f t="shared" si="3"/>
        <v>1</v>
      </c>
    </row>
    <row r="69" spans="1:18" s="43" customFormat="1" ht="33" x14ac:dyDescent="0.25">
      <c r="A69" s="55" t="s">
        <v>73</v>
      </c>
      <c r="B69" s="39">
        <v>10</v>
      </c>
      <c r="C69" s="39">
        <v>0</v>
      </c>
      <c r="D69" s="39">
        <v>10</v>
      </c>
      <c r="E69" s="40">
        <v>10</v>
      </c>
      <c r="F69" s="40">
        <v>0</v>
      </c>
      <c r="G69" s="40">
        <v>10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48">
        <f t="shared" si="2"/>
        <v>0</v>
      </c>
      <c r="O69" s="48">
        <f t="shared" si="3"/>
        <v>0</v>
      </c>
    </row>
    <row r="70" spans="1:18" s="43" customFormat="1" ht="33" x14ac:dyDescent="0.25">
      <c r="A70" s="55" t="s">
        <v>74</v>
      </c>
      <c r="B70" s="39">
        <v>10</v>
      </c>
      <c r="C70" s="39">
        <v>0</v>
      </c>
      <c r="D70" s="39">
        <v>10</v>
      </c>
      <c r="E70" s="40">
        <v>10</v>
      </c>
      <c r="F70" s="40">
        <v>0</v>
      </c>
      <c r="G70" s="40">
        <v>10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48">
        <f t="shared" si="2"/>
        <v>0</v>
      </c>
      <c r="O70" s="48">
        <f t="shared" si="3"/>
        <v>0</v>
      </c>
    </row>
    <row r="71" spans="1:18" s="43" customFormat="1" x14ac:dyDescent="0.25">
      <c r="A71" s="55" t="s">
        <v>11</v>
      </c>
      <c r="B71" s="39">
        <v>10</v>
      </c>
      <c r="C71" s="39">
        <v>0</v>
      </c>
      <c r="D71" s="39">
        <v>10</v>
      </c>
      <c r="E71" s="40">
        <v>10</v>
      </c>
      <c r="F71" s="40">
        <v>0</v>
      </c>
      <c r="G71" s="40">
        <v>10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48">
        <f t="shared" si="2"/>
        <v>0</v>
      </c>
      <c r="O71" s="48">
        <f t="shared" si="3"/>
        <v>0</v>
      </c>
    </row>
    <row r="72" spans="1:18" s="43" customFormat="1" ht="33" x14ac:dyDescent="0.25">
      <c r="A72" s="55" t="s">
        <v>75</v>
      </c>
      <c r="B72" s="39">
        <v>10</v>
      </c>
      <c r="C72" s="39">
        <v>0</v>
      </c>
      <c r="D72" s="39">
        <v>10</v>
      </c>
      <c r="E72" s="40">
        <v>10</v>
      </c>
      <c r="F72" s="40">
        <v>0</v>
      </c>
      <c r="G72" s="40">
        <v>10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48">
        <f t="shared" si="2"/>
        <v>0</v>
      </c>
      <c r="O72" s="48">
        <f t="shared" si="3"/>
        <v>0</v>
      </c>
    </row>
    <row r="73" spans="1:18" s="43" customFormat="1" ht="33" x14ac:dyDescent="0.25">
      <c r="A73" s="55" t="s">
        <v>76</v>
      </c>
      <c r="B73" s="39">
        <v>10</v>
      </c>
      <c r="C73" s="39">
        <v>0</v>
      </c>
      <c r="D73" s="39">
        <v>10</v>
      </c>
      <c r="E73" s="40">
        <v>10</v>
      </c>
      <c r="F73" s="40">
        <v>0</v>
      </c>
      <c r="G73" s="40">
        <v>10</v>
      </c>
      <c r="H73" s="39">
        <v>10</v>
      </c>
      <c r="I73" s="39">
        <v>0</v>
      </c>
      <c r="J73" s="39">
        <v>10</v>
      </c>
      <c r="K73" s="39">
        <v>10</v>
      </c>
      <c r="L73" s="39">
        <v>0</v>
      </c>
      <c r="M73" s="39">
        <v>10</v>
      </c>
      <c r="N73" s="48">
        <f t="shared" si="2"/>
        <v>1</v>
      </c>
      <c r="O73" s="48">
        <f t="shared" si="3"/>
        <v>1</v>
      </c>
    </row>
    <row r="74" spans="1:18" s="43" customFormat="1" ht="33" x14ac:dyDescent="0.25">
      <c r="A74" s="55" t="s">
        <v>77</v>
      </c>
      <c r="B74" s="39">
        <v>10</v>
      </c>
      <c r="C74" s="39">
        <v>0</v>
      </c>
      <c r="D74" s="39">
        <v>10</v>
      </c>
      <c r="E74" s="40">
        <v>10</v>
      </c>
      <c r="F74" s="40">
        <v>0</v>
      </c>
      <c r="G74" s="40">
        <v>10</v>
      </c>
      <c r="H74" s="39">
        <v>10</v>
      </c>
      <c r="I74" s="39">
        <v>0</v>
      </c>
      <c r="J74" s="39">
        <v>10</v>
      </c>
      <c r="K74" s="39">
        <v>10</v>
      </c>
      <c r="L74" s="39">
        <v>0</v>
      </c>
      <c r="M74" s="39">
        <v>10</v>
      </c>
      <c r="N74" s="48">
        <f t="shared" ref="N74" si="17">H74/E74</f>
        <v>1</v>
      </c>
      <c r="O74" s="48">
        <f t="shared" ref="O74" si="18">K74/E74</f>
        <v>1</v>
      </c>
    </row>
    <row r="75" spans="1:18" s="43" customFormat="1" x14ac:dyDescent="0.25">
      <c r="B75" s="56"/>
      <c r="C75" s="56"/>
      <c r="D75" s="56"/>
      <c r="E75" s="57"/>
      <c r="F75" s="57"/>
      <c r="G75" s="57"/>
      <c r="H75" s="39"/>
      <c r="I75" s="56"/>
      <c r="J75" s="56"/>
      <c r="K75" s="56"/>
      <c r="Q75" s="43">
        <f>SUM(Q9:Q74)</f>
        <v>10</v>
      </c>
      <c r="R75" s="43">
        <f>SUM(R9:R74)</f>
        <v>8</v>
      </c>
    </row>
    <row r="76" spans="1:18" s="43" customFormat="1" x14ac:dyDescent="0.25">
      <c r="B76" s="56"/>
      <c r="C76" s="56"/>
      <c r="D76" s="56"/>
      <c r="E76" s="57"/>
      <c r="F76" s="57"/>
      <c r="G76" s="57"/>
      <c r="H76" s="56"/>
      <c r="I76" s="56"/>
      <c r="J76" s="56"/>
      <c r="K76" s="56"/>
    </row>
    <row r="77" spans="1:18" s="43" customFormat="1" x14ac:dyDescent="0.25">
      <c r="B77" s="56"/>
      <c r="C77" s="56"/>
      <c r="D77" s="56"/>
      <c r="E77" s="57"/>
      <c r="F77" s="57"/>
      <c r="G77" s="57"/>
      <c r="H77" s="56"/>
      <c r="I77" s="56"/>
      <c r="J77" s="56"/>
      <c r="K77" s="56"/>
    </row>
    <row r="78" spans="1:18" x14ac:dyDescent="0.25">
      <c r="H78" s="56"/>
    </row>
  </sheetData>
  <mergeCells count="17"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  <mergeCell ref="F4:G4"/>
    <mergeCell ref="E4:E5"/>
  </mergeCells>
  <pageMargins left="0.7" right="0.7" top="0.75" bottom="0.75" header="0.3" footer="0.3"/>
  <pageSetup paperSize="9" scale="51" orientation="landscape" r:id="rId1"/>
  <rowBreaks count="1" manualBreakCount="1">
    <brk id="5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view="pageBreakPreview" topLeftCell="A61" zoomScale="91" zoomScaleNormal="100" zoomScaleSheetLayoutView="91" workbookViewId="0">
      <selection activeCell="G3" sqref="G3:G4"/>
    </sheetView>
  </sheetViews>
  <sheetFormatPr defaultRowHeight="15.75" x14ac:dyDescent="0.25"/>
  <cols>
    <col min="1" max="1" width="9.5703125" style="12" bestFit="1" customWidth="1"/>
    <col min="2" max="2" width="64.5703125" style="1" customWidth="1"/>
    <col min="3" max="3" width="21.8554687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7" customWidth="1"/>
    <col min="12" max="16384" width="9.140625" style="1"/>
  </cols>
  <sheetData>
    <row r="1" spans="1:12" ht="42.75" customHeight="1" x14ac:dyDescent="0.25">
      <c r="A1" s="92" t="s">
        <v>34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2" x14ac:dyDescent="0.25">
      <c r="B2" s="13"/>
      <c r="C2" s="94" t="s">
        <v>261</v>
      </c>
      <c r="D2" s="94"/>
      <c r="E2" s="94"/>
      <c r="F2" s="94"/>
      <c r="G2" s="94"/>
      <c r="H2" s="94"/>
      <c r="I2" s="13"/>
      <c r="J2" s="13"/>
      <c r="K2" s="14"/>
    </row>
    <row r="3" spans="1:12" ht="40.5" customHeight="1" x14ac:dyDescent="0.25">
      <c r="A3" s="93" t="s">
        <v>12</v>
      </c>
      <c r="B3" s="93" t="s">
        <v>13</v>
      </c>
      <c r="C3" s="93" t="s">
        <v>14</v>
      </c>
      <c r="D3" s="93" t="s">
        <v>15</v>
      </c>
      <c r="E3" s="93" t="s">
        <v>16</v>
      </c>
      <c r="F3" s="93" t="s">
        <v>17</v>
      </c>
      <c r="G3" s="93" t="s">
        <v>18</v>
      </c>
      <c r="H3" s="93" t="s">
        <v>19</v>
      </c>
      <c r="I3" s="93" t="s">
        <v>163</v>
      </c>
      <c r="J3" s="93"/>
      <c r="K3" s="93"/>
      <c r="L3" s="3"/>
    </row>
    <row r="4" spans="1:12" ht="59.25" customHeight="1" x14ac:dyDescent="0.25">
      <c r="A4" s="93"/>
      <c r="B4" s="93"/>
      <c r="C4" s="93"/>
      <c r="D4" s="93"/>
      <c r="E4" s="93"/>
      <c r="F4" s="93"/>
      <c r="G4" s="93"/>
      <c r="H4" s="93"/>
      <c r="I4" s="2" t="s">
        <v>20</v>
      </c>
      <c r="J4" s="2" t="s">
        <v>21</v>
      </c>
      <c r="K4" s="5" t="s">
        <v>22</v>
      </c>
      <c r="L4" s="3"/>
    </row>
    <row r="5" spans="1:12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6">
        <v>11</v>
      </c>
      <c r="L5" s="3"/>
    </row>
    <row r="6" spans="1:12" s="78" customFormat="1" ht="63" x14ac:dyDescent="0.25">
      <c r="A6" s="68" t="s">
        <v>154</v>
      </c>
      <c r="B6" s="15" t="s">
        <v>24</v>
      </c>
      <c r="C6" s="21"/>
      <c r="D6" s="10"/>
      <c r="E6" s="21"/>
      <c r="F6" s="10"/>
      <c r="G6" s="9"/>
      <c r="H6" s="9"/>
      <c r="I6" s="9"/>
      <c r="J6" s="9"/>
      <c r="K6" s="11"/>
      <c r="L6" s="77"/>
    </row>
    <row r="7" spans="1:12" s="78" customFormat="1" ht="47.25" x14ac:dyDescent="0.25">
      <c r="A7" s="68" t="s">
        <v>155</v>
      </c>
      <c r="B7" s="74" t="s">
        <v>61</v>
      </c>
      <c r="C7" s="21" t="s">
        <v>111</v>
      </c>
      <c r="D7" s="10" t="s">
        <v>97</v>
      </c>
      <c r="E7" s="21" t="s">
        <v>80</v>
      </c>
      <c r="F7" s="10">
        <v>44707</v>
      </c>
      <c r="G7" s="9">
        <v>35000</v>
      </c>
      <c r="H7" s="9"/>
      <c r="I7" s="9">
        <v>35000</v>
      </c>
      <c r="J7" s="9"/>
      <c r="K7" s="11">
        <v>35000</v>
      </c>
      <c r="L7" s="77"/>
    </row>
    <row r="8" spans="1:12" s="78" customFormat="1" ht="47.25" x14ac:dyDescent="0.25">
      <c r="A8" s="68" t="s">
        <v>219</v>
      </c>
      <c r="B8" s="74" t="s">
        <v>53</v>
      </c>
      <c r="C8" s="21" t="s">
        <v>190</v>
      </c>
      <c r="D8" s="10" t="s">
        <v>97</v>
      </c>
      <c r="E8" s="21" t="s">
        <v>80</v>
      </c>
      <c r="F8" s="10">
        <v>44883</v>
      </c>
      <c r="G8" s="9">
        <v>11600</v>
      </c>
      <c r="H8" s="9"/>
      <c r="I8" s="9">
        <v>11600</v>
      </c>
      <c r="J8" s="9"/>
      <c r="K8" s="11">
        <v>11600</v>
      </c>
      <c r="L8" s="77"/>
    </row>
    <row r="9" spans="1:12" s="78" customFormat="1" ht="47.25" x14ac:dyDescent="0.25">
      <c r="A9" s="68" t="s">
        <v>220</v>
      </c>
      <c r="B9" s="74" t="s">
        <v>57</v>
      </c>
      <c r="C9" s="21" t="s">
        <v>191</v>
      </c>
      <c r="D9" s="10" t="s">
        <v>97</v>
      </c>
      <c r="E9" s="21" t="s">
        <v>80</v>
      </c>
      <c r="F9" s="10">
        <v>44880</v>
      </c>
      <c r="G9" s="9">
        <v>35000</v>
      </c>
      <c r="H9" s="9"/>
      <c r="I9" s="9">
        <v>35000</v>
      </c>
      <c r="J9" s="9"/>
      <c r="K9" s="11">
        <v>35000</v>
      </c>
      <c r="L9" s="77"/>
    </row>
    <row r="10" spans="1:12" s="78" customFormat="1" ht="47.25" x14ac:dyDescent="0.25">
      <c r="A10" s="68" t="s">
        <v>221</v>
      </c>
      <c r="B10" s="74" t="s">
        <v>52</v>
      </c>
      <c r="C10" s="21" t="s">
        <v>138</v>
      </c>
      <c r="D10" s="10" t="s">
        <v>97</v>
      </c>
      <c r="E10" s="21" t="s">
        <v>80</v>
      </c>
      <c r="F10" s="10">
        <v>44763</v>
      </c>
      <c r="G10" s="9">
        <v>34952.5</v>
      </c>
      <c r="H10" s="9"/>
      <c r="I10" s="9">
        <v>34952.5</v>
      </c>
      <c r="J10" s="9"/>
      <c r="K10" s="11">
        <v>34952.5</v>
      </c>
      <c r="L10" s="77"/>
    </row>
    <row r="11" spans="1:12" s="78" customFormat="1" ht="47.25" x14ac:dyDescent="0.25">
      <c r="A11" s="68" t="s">
        <v>222</v>
      </c>
      <c r="B11" s="74" t="s">
        <v>51</v>
      </c>
      <c r="C11" s="21" t="s">
        <v>174</v>
      </c>
      <c r="D11" s="10" t="s">
        <v>97</v>
      </c>
      <c r="E11" s="21" t="s">
        <v>80</v>
      </c>
      <c r="F11" s="10">
        <v>44849</v>
      </c>
      <c r="G11" s="9">
        <v>58100</v>
      </c>
      <c r="H11" s="9"/>
      <c r="I11" s="9">
        <v>58100</v>
      </c>
      <c r="J11" s="9"/>
      <c r="K11" s="11">
        <v>58100</v>
      </c>
      <c r="L11" s="77"/>
    </row>
    <row r="12" spans="1:12" s="78" customFormat="1" ht="47.25" x14ac:dyDescent="0.25">
      <c r="A12" s="68" t="s">
        <v>223</v>
      </c>
      <c r="B12" s="71" t="s">
        <v>55</v>
      </c>
      <c r="C12" s="21" t="s">
        <v>179</v>
      </c>
      <c r="D12" s="10" t="s">
        <v>97</v>
      </c>
      <c r="E12" s="21" t="s">
        <v>80</v>
      </c>
      <c r="F12" s="10">
        <v>44874</v>
      </c>
      <c r="G12" s="9">
        <v>11600</v>
      </c>
      <c r="H12" s="9"/>
      <c r="I12" s="9">
        <v>11600</v>
      </c>
      <c r="J12" s="9"/>
      <c r="K12" s="11">
        <v>11600</v>
      </c>
      <c r="L12" s="77"/>
    </row>
    <row r="13" spans="1:12" s="78" customFormat="1" ht="47.25" x14ac:dyDescent="0.25">
      <c r="A13" s="68" t="s">
        <v>224</v>
      </c>
      <c r="B13" s="71" t="s">
        <v>62</v>
      </c>
      <c r="C13" s="21" t="s">
        <v>203</v>
      </c>
      <c r="D13" s="10" t="s">
        <v>97</v>
      </c>
      <c r="E13" s="21" t="s">
        <v>80</v>
      </c>
      <c r="F13" s="10">
        <v>44915</v>
      </c>
      <c r="G13" s="9">
        <v>23259.3</v>
      </c>
      <c r="H13" s="9"/>
      <c r="I13" s="9">
        <v>23259.3</v>
      </c>
      <c r="J13" s="9"/>
      <c r="K13" s="11">
        <v>23259.3</v>
      </c>
      <c r="L13" s="77"/>
    </row>
    <row r="14" spans="1:12" s="78" customFormat="1" ht="47.25" x14ac:dyDescent="0.25">
      <c r="A14" s="68" t="s">
        <v>225</v>
      </c>
      <c r="B14" s="71" t="s">
        <v>59</v>
      </c>
      <c r="C14" s="21" t="s">
        <v>204</v>
      </c>
      <c r="D14" s="10" t="s">
        <v>97</v>
      </c>
      <c r="E14" s="21" t="s">
        <v>80</v>
      </c>
      <c r="F14" s="10">
        <v>44909</v>
      </c>
      <c r="G14" s="9">
        <v>23132.2</v>
      </c>
      <c r="H14" s="9"/>
      <c r="I14" s="9">
        <v>23132.2</v>
      </c>
      <c r="J14" s="9"/>
      <c r="K14" s="11">
        <v>23132.2</v>
      </c>
      <c r="L14" s="77"/>
    </row>
    <row r="15" spans="1:12" s="78" customFormat="1" ht="47.25" x14ac:dyDescent="0.25">
      <c r="A15" s="68" t="s">
        <v>226</v>
      </c>
      <c r="B15" s="71" t="s">
        <v>58</v>
      </c>
      <c r="C15" s="21" t="s">
        <v>189</v>
      </c>
      <c r="D15" s="10" t="s">
        <v>97</v>
      </c>
      <c r="E15" s="21" t="s">
        <v>80</v>
      </c>
      <c r="F15" s="10">
        <v>44886</v>
      </c>
      <c r="G15" s="9">
        <v>46499.99</v>
      </c>
      <c r="H15" s="9"/>
      <c r="I15" s="9">
        <v>46500</v>
      </c>
      <c r="J15" s="9"/>
      <c r="K15" s="11">
        <v>46500</v>
      </c>
      <c r="L15" s="77"/>
    </row>
    <row r="16" spans="1:12" s="78" customFormat="1" ht="47.25" x14ac:dyDescent="0.25">
      <c r="A16" s="68" t="s">
        <v>227</v>
      </c>
      <c r="B16" s="71" t="s">
        <v>182</v>
      </c>
      <c r="C16" s="21" t="s">
        <v>183</v>
      </c>
      <c r="D16" s="10" t="s">
        <v>97</v>
      </c>
      <c r="E16" s="21" t="s">
        <v>80</v>
      </c>
      <c r="F16" s="10">
        <v>44876</v>
      </c>
      <c r="G16" s="9">
        <v>23300</v>
      </c>
      <c r="H16" s="9"/>
      <c r="I16" s="9">
        <v>23300</v>
      </c>
      <c r="J16" s="9"/>
      <c r="K16" s="11">
        <v>23300</v>
      </c>
      <c r="L16" s="77"/>
    </row>
    <row r="17" spans="1:12" s="78" customFormat="1" ht="47.25" x14ac:dyDescent="0.25">
      <c r="A17" s="68" t="s">
        <v>228</v>
      </c>
      <c r="B17" s="71" t="s">
        <v>63</v>
      </c>
      <c r="C17" s="21" t="s">
        <v>215</v>
      </c>
      <c r="D17" s="10" t="s">
        <v>97</v>
      </c>
      <c r="E17" s="21" t="s">
        <v>80</v>
      </c>
      <c r="F17" s="10">
        <v>44911</v>
      </c>
      <c r="G17" s="9">
        <v>11510</v>
      </c>
      <c r="H17" s="9"/>
      <c r="I17" s="9">
        <v>11510</v>
      </c>
      <c r="J17" s="9"/>
      <c r="K17" s="11">
        <v>11510</v>
      </c>
      <c r="L17" s="77"/>
    </row>
    <row r="18" spans="1:12" s="78" customFormat="1" ht="47.25" x14ac:dyDescent="0.25">
      <c r="A18" s="68" t="s">
        <v>229</v>
      </c>
      <c r="B18" s="71" t="s">
        <v>64</v>
      </c>
      <c r="C18" s="21" t="s">
        <v>187</v>
      </c>
      <c r="D18" s="10" t="s">
        <v>97</v>
      </c>
      <c r="E18" s="21" t="s">
        <v>80</v>
      </c>
      <c r="F18" s="10">
        <v>44883</v>
      </c>
      <c r="G18" s="9">
        <v>11566.1</v>
      </c>
      <c r="H18" s="9"/>
      <c r="I18" s="9">
        <v>11566.1</v>
      </c>
      <c r="J18" s="9"/>
      <c r="K18" s="11">
        <v>11566.1</v>
      </c>
      <c r="L18" s="77"/>
    </row>
    <row r="19" spans="1:12" s="78" customFormat="1" ht="47.25" x14ac:dyDescent="0.25">
      <c r="A19" s="68" t="s">
        <v>230</v>
      </c>
      <c r="B19" s="71" t="s">
        <v>60</v>
      </c>
      <c r="C19" s="21" t="s">
        <v>202</v>
      </c>
      <c r="D19" s="10" t="s">
        <v>97</v>
      </c>
      <c r="E19" s="21" t="s">
        <v>80</v>
      </c>
      <c r="F19" s="10">
        <v>44915</v>
      </c>
      <c r="G19" s="9">
        <v>35000</v>
      </c>
      <c r="H19" s="9"/>
      <c r="I19" s="9">
        <v>35000</v>
      </c>
      <c r="J19" s="9"/>
      <c r="K19" s="11">
        <v>35000</v>
      </c>
      <c r="L19" s="77"/>
    </row>
    <row r="20" spans="1:12" s="78" customFormat="1" ht="47.25" x14ac:dyDescent="0.25">
      <c r="A20" s="68" t="s">
        <v>231</v>
      </c>
      <c r="B20" s="71" t="s">
        <v>54</v>
      </c>
      <c r="C20" s="21" t="s">
        <v>199</v>
      </c>
      <c r="D20" s="10" t="s">
        <v>97</v>
      </c>
      <c r="E20" s="21" t="s">
        <v>80</v>
      </c>
      <c r="F20" s="10">
        <v>44914</v>
      </c>
      <c r="G20" s="9">
        <v>11591.52</v>
      </c>
      <c r="H20" s="9"/>
      <c r="I20" s="9">
        <v>11591.5</v>
      </c>
      <c r="J20" s="9"/>
      <c r="K20" s="11">
        <v>11591.5</v>
      </c>
      <c r="L20" s="77"/>
    </row>
    <row r="21" spans="1:12" s="78" customFormat="1" ht="47.25" x14ac:dyDescent="0.25">
      <c r="A21" s="68" t="s">
        <v>232</v>
      </c>
      <c r="B21" s="74" t="s">
        <v>56</v>
      </c>
      <c r="C21" s="21" t="s">
        <v>186</v>
      </c>
      <c r="D21" s="10" t="s">
        <v>97</v>
      </c>
      <c r="E21" s="21" t="s">
        <v>80</v>
      </c>
      <c r="F21" s="10">
        <v>44883</v>
      </c>
      <c r="G21" s="9">
        <v>11600</v>
      </c>
      <c r="H21" s="9"/>
      <c r="I21" s="9">
        <v>11600</v>
      </c>
      <c r="J21" s="9"/>
      <c r="K21" s="11">
        <v>11600</v>
      </c>
      <c r="L21" s="77"/>
    </row>
    <row r="22" spans="1:12" s="78" customFormat="1" ht="47.25" x14ac:dyDescent="0.25">
      <c r="A22" s="68" t="s">
        <v>233</v>
      </c>
      <c r="B22" s="74" t="s">
        <v>50</v>
      </c>
      <c r="C22" s="21" t="s">
        <v>214</v>
      </c>
      <c r="D22" s="10" t="s">
        <v>97</v>
      </c>
      <c r="E22" s="21" t="s">
        <v>80</v>
      </c>
      <c r="F22" s="10">
        <v>44911</v>
      </c>
      <c r="G22" s="9">
        <v>11600</v>
      </c>
      <c r="H22" s="9"/>
      <c r="I22" s="9">
        <v>11600</v>
      </c>
      <c r="J22" s="9"/>
      <c r="K22" s="11">
        <v>11600</v>
      </c>
      <c r="L22" s="77"/>
    </row>
    <row r="23" spans="1:12" s="78" customFormat="1" ht="47.25" x14ac:dyDescent="0.25">
      <c r="A23" s="68" t="s">
        <v>234</v>
      </c>
      <c r="B23" s="71" t="s">
        <v>65</v>
      </c>
      <c r="C23" s="21" t="s">
        <v>103</v>
      </c>
      <c r="D23" s="10" t="s">
        <v>110</v>
      </c>
      <c r="E23" s="21" t="s">
        <v>80</v>
      </c>
      <c r="F23" s="10">
        <v>44680</v>
      </c>
      <c r="G23" s="9">
        <v>23300</v>
      </c>
      <c r="H23" s="9"/>
      <c r="I23" s="9">
        <v>23300</v>
      </c>
      <c r="J23" s="9"/>
      <c r="K23" s="11">
        <v>23300</v>
      </c>
      <c r="L23" s="77"/>
    </row>
    <row r="24" spans="1:12" s="78" customFormat="1" ht="47.25" x14ac:dyDescent="0.25">
      <c r="A24" s="68" t="s">
        <v>235</v>
      </c>
      <c r="B24" s="71" t="s">
        <v>67</v>
      </c>
      <c r="C24" s="21" t="s">
        <v>208</v>
      </c>
      <c r="D24" s="10" t="s">
        <v>110</v>
      </c>
      <c r="E24" s="21" t="s">
        <v>80</v>
      </c>
      <c r="F24" s="10">
        <v>44914</v>
      </c>
      <c r="G24" s="9">
        <v>11600</v>
      </c>
      <c r="H24" s="9"/>
      <c r="I24" s="9">
        <v>11600</v>
      </c>
      <c r="J24" s="9"/>
      <c r="K24" s="11">
        <v>11600</v>
      </c>
      <c r="L24" s="77"/>
    </row>
    <row r="25" spans="1:12" s="78" customFormat="1" ht="47.25" x14ac:dyDescent="0.25">
      <c r="A25" s="68" t="s">
        <v>236</v>
      </c>
      <c r="B25" s="71" t="s">
        <v>91</v>
      </c>
      <c r="C25" s="21" t="s">
        <v>205</v>
      </c>
      <c r="D25" s="10" t="s">
        <v>110</v>
      </c>
      <c r="E25" s="21" t="s">
        <v>80</v>
      </c>
      <c r="F25" s="10">
        <v>44910</v>
      </c>
      <c r="G25" s="9">
        <v>11600</v>
      </c>
      <c r="H25" s="9"/>
      <c r="I25" s="9">
        <v>11600</v>
      </c>
      <c r="J25" s="9"/>
      <c r="K25" s="11">
        <v>11600</v>
      </c>
      <c r="L25" s="77"/>
    </row>
    <row r="26" spans="1:12" s="78" customFormat="1" ht="40.5" customHeight="1" x14ac:dyDescent="0.25">
      <c r="A26" s="68" t="s">
        <v>156</v>
      </c>
      <c r="B26" s="61" t="s">
        <v>46</v>
      </c>
      <c r="C26" s="79" t="s">
        <v>142</v>
      </c>
      <c r="D26" s="10" t="s">
        <v>141</v>
      </c>
      <c r="E26" s="21" t="s">
        <v>87</v>
      </c>
      <c r="F26" s="10">
        <v>44791</v>
      </c>
      <c r="G26" s="9">
        <v>926825</v>
      </c>
      <c r="H26" s="9"/>
      <c r="I26" s="9">
        <v>926825</v>
      </c>
      <c r="J26" s="9"/>
      <c r="K26" s="11">
        <v>926825</v>
      </c>
      <c r="L26" s="77"/>
    </row>
    <row r="27" spans="1:12" s="78" customFormat="1" ht="62.25" customHeight="1" x14ac:dyDescent="0.25">
      <c r="A27" s="68" t="s">
        <v>157</v>
      </c>
      <c r="B27" s="65" t="str">
        <f>'приложение 1'!A30</f>
        <v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v>
      </c>
      <c r="C27" s="80" t="s">
        <v>161</v>
      </c>
      <c r="D27" s="10" t="s">
        <v>162</v>
      </c>
      <c r="E27" s="21" t="s">
        <v>80</v>
      </c>
      <c r="F27" s="10">
        <v>44834</v>
      </c>
      <c r="G27" s="9">
        <v>2272600</v>
      </c>
      <c r="H27" s="9"/>
      <c r="I27" s="9">
        <v>2272600</v>
      </c>
      <c r="J27" s="9"/>
      <c r="K27" s="11">
        <v>2272600</v>
      </c>
      <c r="L27" s="77"/>
    </row>
    <row r="28" spans="1:12" s="78" customFormat="1" ht="31.5" customHeight="1" x14ac:dyDescent="0.25">
      <c r="A28" s="105">
        <v>4</v>
      </c>
      <c r="B28" s="108" t="s">
        <v>9</v>
      </c>
      <c r="C28" s="21" t="s">
        <v>128</v>
      </c>
      <c r="D28" s="21" t="s">
        <v>86</v>
      </c>
      <c r="E28" s="21" t="s">
        <v>87</v>
      </c>
      <c r="F28" s="10">
        <v>44746</v>
      </c>
      <c r="G28" s="9">
        <v>1920000</v>
      </c>
      <c r="H28" s="9"/>
      <c r="I28" s="9">
        <v>1920000</v>
      </c>
      <c r="J28" s="9"/>
      <c r="K28" s="11">
        <v>1920000</v>
      </c>
      <c r="L28" s="77"/>
    </row>
    <row r="29" spans="1:12" s="78" customFormat="1" ht="47.25" x14ac:dyDescent="0.25">
      <c r="A29" s="106"/>
      <c r="B29" s="109"/>
      <c r="C29" s="21" t="s">
        <v>136</v>
      </c>
      <c r="D29" s="21" t="s">
        <v>137</v>
      </c>
      <c r="E29" s="21" t="s">
        <v>87</v>
      </c>
      <c r="F29" s="10">
        <v>44757</v>
      </c>
      <c r="G29" s="9">
        <v>301983.46000000002</v>
      </c>
      <c r="H29" s="9"/>
      <c r="I29" s="9">
        <v>301983.5</v>
      </c>
      <c r="J29" s="9"/>
      <c r="K29" s="11">
        <v>301983.5</v>
      </c>
      <c r="L29" s="77"/>
    </row>
    <row r="30" spans="1:12" s="78" customFormat="1" ht="31.5" x14ac:dyDescent="0.25">
      <c r="A30" s="106"/>
      <c r="B30" s="109"/>
      <c r="C30" s="21" t="s">
        <v>172</v>
      </c>
      <c r="D30" s="21" t="s">
        <v>173</v>
      </c>
      <c r="E30" s="21" t="s">
        <v>87</v>
      </c>
      <c r="F30" s="10">
        <v>44861</v>
      </c>
      <c r="G30" s="9">
        <v>40940</v>
      </c>
      <c r="H30" s="9"/>
      <c r="I30" s="9">
        <v>40940</v>
      </c>
      <c r="J30" s="9"/>
      <c r="K30" s="11">
        <v>40940</v>
      </c>
      <c r="L30" s="77"/>
    </row>
    <row r="31" spans="1:12" s="78" customFormat="1" ht="63" x14ac:dyDescent="0.25">
      <c r="A31" s="107"/>
      <c r="B31" s="110"/>
      <c r="C31" s="21" t="s">
        <v>148</v>
      </c>
      <c r="D31" s="21" t="s">
        <v>149</v>
      </c>
      <c r="E31" s="21" t="s">
        <v>87</v>
      </c>
      <c r="F31" s="10">
        <v>44803</v>
      </c>
      <c r="G31" s="9">
        <v>189280</v>
      </c>
      <c r="H31" s="9"/>
      <c r="I31" s="9">
        <v>189280</v>
      </c>
      <c r="J31" s="9"/>
      <c r="K31" s="11">
        <v>189280</v>
      </c>
      <c r="L31" s="77"/>
    </row>
    <row r="32" spans="1:12" s="78" customFormat="1" ht="47.25" x14ac:dyDescent="0.25">
      <c r="A32" s="68" t="s">
        <v>158</v>
      </c>
      <c r="B32" s="15" t="s">
        <v>26</v>
      </c>
      <c r="C32" s="21"/>
      <c r="D32" s="10"/>
      <c r="E32" s="21"/>
      <c r="F32" s="10"/>
      <c r="G32" s="9"/>
      <c r="H32" s="9"/>
      <c r="I32" s="9"/>
      <c r="J32" s="9"/>
      <c r="K32" s="11"/>
      <c r="L32" s="77"/>
    </row>
    <row r="33" spans="1:12" s="78" customFormat="1" ht="47.25" x14ac:dyDescent="0.25">
      <c r="A33" s="97" t="s">
        <v>36</v>
      </c>
      <c r="B33" s="100" t="s">
        <v>51</v>
      </c>
      <c r="C33" s="21" t="s">
        <v>96</v>
      </c>
      <c r="D33" s="10" t="s">
        <v>97</v>
      </c>
      <c r="E33" s="21" t="s">
        <v>80</v>
      </c>
      <c r="F33" s="10">
        <v>44670</v>
      </c>
      <c r="G33" s="9">
        <v>50840</v>
      </c>
      <c r="H33" s="9"/>
      <c r="I33" s="9">
        <v>50840</v>
      </c>
      <c r="J33" s="9"/>
      <c r="K33" s="11">
        <v>50840</v>
      </c>
      <c r="L33" s="77"/>
    </row>
    <row r="34" spans="1:12" s="78" customFormat="1" ht="47.25" x14ac:dyDescent="0.25">
      <c r="A34" s="99"/>
      <c r="B34" s="101"/>
      <c r="C34" s="21" t="s">
        <v>132</v>
      </c>
      <c r="D34" s="10" t="s">
        <v>133</v>
      </c>
      <c r="E34" s="21" t="s">
        <v>80</v>
      </c>
      <c r="F34" s="10">
        <v>44747</v>
      </c>
      <c r="G34" s="9">
        <v>342000</v>
      </c>
      <c r="H34" s="9"/>
      <c r="I34" s="9">
        <v>342000</v>
      </c>
      <c r="J34" s="9"/>
      <c r="K34" s="11">
        <v>342000</v>
      </c>
      <c r="L34" s="77"/>
    </row>
    <row r="35" spans="1:12" s="78" customFormat="1" ht="47.25" x14ac:dyDescent="0.25">
      <c r="A35" s="99"/>
      <c r="B35" s="101"/>
      <c r="C35" s="21" t="s">
        <v>200</v>
      </c>
      <c r="D35" s="10" t="s">
        <v>201</v>
      </c>
      <c r="E35" s="21" t="s">
        <v>80</v>
      </c>
      <c r="F35" s="10">
        <v>44910</v>
      </c>
      <c r="G35" s="9">
        <v>98660</v>
      </c>
      <c r="H35" s="9"/>
      <c r="I35" s="9">
        <v>98660</v>
      </c>
      <c r="J35" s="9"/>
      <c r="K35" s="11">
        <v>98660</v>
      </c>
      <c r="L35" s="77"/>
    </row>
    <row r="36" spans="1:12" s="78" customFormat="1" ht="47.25" x14ac:dyDescent="0.25">
      <c r="A36" s="99"/>
      <c r="B36" s="101"/>
      <c r="C36" s="21" t="s">
        <v>178</v>
      </c>
      <c r="D36" s="10" t="s">
        <v>144</v>
      </c>
      <c r="E36" s="21" t="s">
        <v>80</v>
      </c>
      <c r="F36" s="10">
        <v>44873</v>
      </c>
      <c r="G36" s="9">
        <v>142900</v>
      </c>
      <c r="H36" s="9"/>
      <c r="I36" s="9">
        <v>142900</v>
      </c>
      <c r="J36" s="9"/>
      <c r="K36" s="11">
        <v>142900</v>
      </c>
      <c r="L36" s="77"/>
    </row>
    <row r="37" spans="1:12" s="78" customFormat="1" ht="47.25" x14ac:dyDescent="0.25">
      <c r="A37" s="99"/>
      <c r="B37" s="101"/>
      <c r="C37" s="21" t="s">
        <v>143</v>
      </c>
      <c r="D37" s="10" t="s">
        <v>144</v>
      </c>
      <c r="E37" s="21" t="s">
        <v>80</v>
      </c>
      <c r="F37" s="10">
        <v>44782</v>
      </c>
      <c r="G37" s="9">
        <v>20000</v>
      </c>
      <c r="H37" s="9"/>
      <c r="I37" s="9">
        <v>20000</v>
      </c>
      <c r="J37" s="9"/>
      <c r="K37" s="11">
        <v>20000</v>
      </c>
      <c r="L37" s="77"/>
    </row>
    <row r="38" spans="1:12" s="78" customFormat="1" ht="47.25" x14ac:dyDescent="0.25">
      <c r="A38" s="97" t="s">
        <v>37</v>
      </c>
      <c r="B38" s="100" t="s">
        <v>59</v>
      </c>
      <c r="C38" s="21" t="s">
        <v>113</v>
      </c>
      <c r="D38" s="10" t="s">
        <v>114</v>
      </c>
      <c r="E38" s="21" t="s">
        <v>80</v>
      </c>
      <c r="F38" s="10">
        <v>44700</v>
      </c>
      <c r="G38" s="9">
        <v>95094</v>
      </c>
      <c r="H38" s="9"/>
      <c r="I38" s="9">
        <v>95094</v>
      </c>
      <c r="J38" s="9"/>
      <c r="K38" s="11">
        <v>95094</v>
      </c>
      <c r="L38" s="77"/>
    </row>
    <row r="39" spans="1:12" s="78" customFormat="1" ht="47.25" x14ac:dyDescent="0.25">
      <c r="A39" s="99"/>
      <c r="B39" s="101"/>
      <c r="C39" s="21" t="s">
        <v>197</v>
      </c>
      <c r="D39" s="10" t="s">
        <v>140</v>
      </c>
      <c r="E39" s="21" t="s">
        <v>80</v>
      </c>
      <c r="F39" s="10" t="s">
        <v>196</v>
      </c>
      <c r="G39" s="9">
        <v>88616</v>
      </c>
      <c r="H39" s="9"/>
      <c r="I39" s="9">
        <v>88616</v>
      </c>
      <c r="J39" s="9"/>
      <c r="K39" s="11">
        <v>88616</v>
      </c>
      <c r="L39" s="77"/>
    </row>
    <row r="40" spans="1:12" s="78" customFormat="1" ht="47.25" x14ac:dyDescent="0.25">
      <c r="A40" s="99"/>
      <c r="B40" s="101"/>
      <c r="C40" s="21" t="s">
        <v>194</v>
      </c>
      <c r="D40" s="10" t="s">
        <v>195</v>
      </c>
      <c r="E40" s="21" t="s">
        <v>80</v>
      </c>
      <c r="F40" s="10">
        <v>44903</v>
      </c>
      <c r="G40" s="9">
        <v>31590</v>
      </c>
      <c r="H40" s="9"/>
      <c r="I40" s="9">
        <v>31590</v>
      </c>
      <c r="J40" s="9"/>
      <c r="K40" s="11">
        <v>31590</v>
      </c>
      <c r="L40" s="77"/>
    </row>
    <row r="41" spans="1:12" s="78" customFormat="1" ht="47.25" x14ac:dyDescent="0.25">
      <c r="A41" s="99"/>
      <c r="B41" s="101"/>
      <c r="C41" s="21" t="s">
        <v>120</v>
      </c>
      <c r="D41" s="10" t="s">
        <v>119</v>
      </c>
      <c r="E41" s="21" t="s">
        <v>80</v>
      </c>
      <c r="F41" s="10">
        <v>44712</v>
      </c>
      <c r="G41" s="9">
        <v>98000</v>
      </c>
      <c r="H41" s="9"/>
      <c r="I41" s="9">
        <v>98000</v>
      </c>
      <c r="J41" s="9"/>
      <c r="K41" s="11">
        <v>98000</v>
      </c>
      <c r="L41" s="77"/>
    </row>
    <row r="42" spans="1:12" s="78" customFormat="1" ht="47.25" x14ac:dyDescent="0.25">
      <c r="A42" s="97" t="s">
        <v>38</v>
      </c>
      <c r="B42" s="100" t="s">
        <v>55</v>
      </c>
      <c r="C42" s="21" t="s">
        <v>102</v>
      </c>
      <c r="D42" s="10" t="s">
        <v>101</v>
      </c>
      <c r="E42" s="21" t="s">
        <v>80</v>
      </c>
      <c r="F42" s="10">
        <v>44661</v>
      </c>
      <c r="G42" s="9">
        <v>20951</v>
      </c>
      <c r="H42" s="9"/>
      <c r="I42" s="9">
        <v>20951</v>
      </c>
      <c r="J42" s="9"/>
      <c r="K42" s="11">
        <v>20951</v>
      </c>
      <c r="L42" s="77"/>
    </row>
    <row r="43" spans="1:12" s="78" customFormat="1" ht="78.75" x14ac:dyDescent="0.25">
      <c r="A43" s="99"/>
      <c r="B43" s="101"/>
      <c r="C43" s="21" t="s">
        <v>210</v>
      </c>
      <c r="D43" s="10" t="s">
        <v>211</v>
      </c>
      <c r="E43" s="21" t="s">
        <v>80</v>
      </c>
      <c r="F43" s="10">
        <v>44915</v>
      </c>
      <c r="G43" s="9">
        <v>43690</v>
      </c>
      <c r="H43" s="9"/>
      <c r="I43" s="9">
        <v>43690</v>
      </c>
      <c r="J43" s="9"/>
      <c r="K43" s="11">
        <v>43690</v>
      </c>
      <c r="L43" s="77"/>
    </row>
    <row r="44" spans="1:12" s="78" customFormat="1" ht="47.25" x14ac:dyDescent="0.25">
      <c r="A44" s="99"/>
      <c r="B44" s="101"/>
      <c r="C44" s="21" t="s">
        <v>126</v>
      </c>
      <c r="D44" s="10" t="s">
        <v>127</v>
      </c>
      <c r="E44" s="21" t="s">
        <v>80</v>
      </c>
      <c r="F44" s="10">
        <v>44741</v>
      </c>
      <c r="G44" s="9">
        <v>4700000</v>
      </c>
      <c r="H44" s="9"/>
      <c r="I44" s="9">
        <v>4700000</v>
      </c>
      <c r="J44" s="9"/>
      <c r="K44" s="9">
        <v>4700000</v>
      </c>
      <c r="L44" s="77"/>
    </row>
    <row r="45" spans="1:12" s="78" customFormat="1" ht="47.25" x14ac:dyDescent="0.25">
      <c r="A45" s="97" t="s">
        <v>237</v>
      </c>
      <c r="B45" s="103" t="s">
        <v>57</v>
      </c>
      <c r="C45" s="21" t="s">
        <v>206</v>
      </c>
      <c r="D45" s="10" t="s">
        <v>207</v>
      </c>
      <c r="E45" s="21" t="s">
        <v>80</v>
      </c>
      <c r="F45" s="10">
        <v>44911</v>
      </c>
      <c r="G45" s="9">
        <v>55330</v>
      </c>
      <c r="H45" s="9"/>
      <c r="I45" s="9">
        <v>55330</v>
      </c>
      <c r="J45" s="9"/>
      <c r="K45" s="9">
        <v>55330</v>
      </c>
      <c r="L45" s="77"/>
    </row>
    <row r="46" spans="1:12" s="78" customFormat="1" ht="63" x14ac:dyDescent="0.25">
      <c r="A46" s="98"/>
      <c r="B46" s="104"/>
      <c r="C46" s="21" t="s">
        <v>169</v>
      </c>
      <c r="D46" s="10" t="s">
        <v>171</v>
      </c>
      <c r="E46" s="21" t="s">
        <v>80</v>
      </c>
      <c r="F46" s="10" t="s">
        <v>170</v>
      </c>
      <c r="G46" s="9">
        <v>106570</v>
      </c>
      <c r="H46" s="9"/>
      <c r="I46" s="9">
        <v>106570</v>
      </c>
      <c r="J46" s="9"/>
      <c r="K46" s="11">
        <v>106570</v>
      </c>
      <c r="L46" s="77"/>
    </row>
    <row r="47" spans="1:12" s="78" customFormat="1" ht="47.25" x14ac:dyDescent="0.25">
      <c r="A47" s="70" t="s">
        <v>39</v>
      </c>
      <c r="B47" s="76" t="s">
        <v>50</v>
      </c>
      <c r="C47" s="21" t="s">
        <v>216</v>
      </c>
      <c r="D47" s="10" t="s">
        <v>140</v>
      </c>
      <c r="E47" s="21" t="s">
        <v>80</v>
      </c>
      <c r="F47" s="10">
        <v>44910</v>
      </c>
      <c r="G47" s="9">
        <v>28600</v>
      </c>
      <c r="H47" s="9"/>
      <c r="I47" s="9">
        <v>28600</v>
      </c>
      <c r="J47" s="9"/>
      <c r="K47" s="11">
        <v>28600</v>
      </c>
      <c r="L47" s="77"/>
    </row>
    <row r="48" spans="1:12" s="78" customFormat="1" ht="63" x14ac:dyDescent="0.25">
      <c r="A48" s="68" t="s">
        <v>40</v>
      </c>
      <c r="B48" s="71" t="s">
        <v>62</v>
      </c>
      <c r="C48" s="21" t="s">
        <v>164</v>
      </c>
      <c r="D48" s="10" t="s">
        <v>140</v>
      </c>
      <c r="E48" s="21" t="s">
        <v>80</v>
      </c>
      <c r="F48" s="10" t="s">
        <v>124</v>
      </c>
      <c r="G48" s="9">
        <v>142127</v>
      </c>
      <c r="H48" s="9"/>
      <c r="I48" s="9">
        <v>142127</v>
      </c>
      <c r="J48" s="9"/>
      <c r="K48" s="11">
        <v>142127</v>
      </c>
      <c r="L48" s="77"/>
    </row>
    <row r="49" spans="1:12" s="78" customFormat="1" ht="47.25" x14ac:dyDescent="0.25">
      <c r="A49" s="97" t="s">
        <v>41</v>
      </c>
      <c r="B49" s="100" t="s">
        <v>60</v>
      </c>
      <c r="C49" s="21" t="s">
        <v>104</v>
      </c>
      <c r="D49" s="10" t="s">
        <v>105</v>
      </c>
      <c r="E49" s="21" t="s">
        <v>80</v>
      </c>
      <c r="F49" s="10">
        <v>44678</v>
      </c>
      <c r="G49" s="9">
        <v>80000</v>
      </c>
      <c r="H49" s="9"/>
      <c r="I49" s="9">
        <v>80000</v>
      </c>
      <c r="J49" s="9"/>
      <c r="K49" s="11">
        <v>80000</v>
      </c>
      <c r="L49" s="77"/>
    </row>
    <row r="50" spans="1:12" s="78" customFormat="1" ht="47.25" x14ac:dyDescent="0.25">
      <c r="A50" s="99"/>
      <c r="B50" s="101"/>
      <c r="C50" s="21" t="s">
        <v>115</v>
      </c>
      <c r="D50" s="10" t="s">
        <v>116</v>
      </c>
      <c r="E50" s="21" t="s">
        <v>80</v>
      </c>
      <c r="F50" s="10">
        <v>44699</v>
      </c>
      <c r="G50" s="9">
        <v>6355</v>
      </c>
      <c r="H50" s="9"/>
      <c r="I50" s="9">
        <v>6355</v>
      </c>
      <c r="J50" s="9"/>
      <c r="K50" s="11">
        <v>6355</v>
      </c>
      <c r="L50" s="77"/>
    </row>
    <row r="51" spans="1:12" s="78" customFormat="1" ht="47.25" x14ac:dyDescent="0.25">
      <c r="A51" s="99"/>
      <c r="B51" s="101"/>
      <c r="C51" s="21" t="s">
        <v>125</v>
      </c>
      <c r="D51" s="10" t="s">
        <v>116</v>
      </c>
      <c r="E51" s="21" t="s">
        <v>80</v>
      </c>
      <c r="F51" s="10">
        <v>44714</v>
      </c>
      <c r="G51" s="9">
        <v>9645</v>
      </c>
      <c r="H51" s="9"/>
      <c r="I51" s="9">
        <v>9645</v>
      </c>
      <c r="J51" s="9"/>
      <c r="K51" s="11">
        <v>9645</v>
      </c>
      <c r="L51" s="77"/>
    </row>
    <row r="52" spans="1:12" s="78" customFormat="1" ht="47.25" x14ac:dyDescent="0.25">
      <c r="A52" s="98"/>
      <c r="B52" s="102"/>
      <c r="C52" s="21" t="s">
        <v>129</v>
      </c>
      <c r="D52" s="10" t="s">
        <v>130</v>
      </c>
      <c r="E52" s="21" t="s">
        <v>80</v>
      </c>
      <c r="F52" s="10">
        <v>44739</v>
      </c>
      <c r="G52" s="9">
        <v>10500</v>
      </c>
      <c r="H52" s="9"/>
      <c r="I52" s="9">
        <v>10500</v>
      </c>
      <c r="J52" s="9"/>
      <c r="K52" s="11">
        <v>10500</v>
      </c>
      <c r="L52" s="77"/>
    </row>
    <row r="53" spans="1:12" s="78" customFormat="1" ht="47.25" x14ac:dyDescent="0.25">
      <c r="A53" s="70" t="s">
        <v>42</v>
      </c>
      <c r="B53" s="72" t="s">
        <v>61</v>
      </c>
      <c r="C53" s="21" t="s">
        <v>188</v>
      </c>
      <c r="D53" s="10" t="s">
        <v>140</v>
      </c>
      <c r="E53" s="21" t="s">
        <v>80</v>
      </c>
      <c r="F53" s="10">
        <v>44888</v>
      </c>
      <c r="G53" s="9">
        <v>122600</v>
      </c>
      <c r="H53" s="9"/>
      <c r="I53" s="9">
        <v>122600</v>
      </c>
      <c r="J53" s="9"/>
      <c r="K53" s="11">
        <v>122600</v>
      </c>
      <c r="L53" s="77"/>
    </row>
    <row r="54" spans="1:12" s="78" customFormat="1" ht="47.25" x14ac:dyDescent="0.25">
      <c r="A54" s="70" t="s">
        <v>43</v>
      </c>
      <c r="B54" s="72" t="s">
        <v>67</v>
      </c>
      <c r="C54" s="21" t="s">
        <v>153</v>
      </c>
      <c r="D54" s="10" t="s">
        <v>140</v>
      </c>
      <c r="E54" s="21" t="s">
        <v>80</v>
      </c>
      <c r="F54" s="10">
        <v>44809</v>
      </c>
      <c r="G54" s="9">
        <v>104424</v>
      </c>
      <c r="H54" s="9"/>
      <c r="I54" s="9">
        <v>104424</v>
      </c>
      <c r="J54" s="9"/>
      <c r="K54" s="11">
        <v>104424</v>
      </c>
      <c r="L54" s="77"/>
    </row>
    <row r="55" spans="1:12" s="78" customFormat="1" ht="78.75" x14ac:dyDescent="0.25">
      <c r="A55" s="73" t="s">
        <v>238</v>
      </c>
      <c r="B55" s="74" t="s">
        <v>56</v>
      </c>
      <c r="C55" s="21" t="s">
        <v>166</v>
      </c>
      <c r="D55" s="10" t="s">
        <v>139</v>
      </c>
      <c r="E55" s="21" t="s">
        <v>80</v>
      </c>
      <c r="F55" s="10" t="s">
        <v>167</v>
      </c>
      <c r="G55" s="9">
        <v>150808</v>
      </c>
      <c r="H55" s="9"/>
      <c r="I55" s="9">
        <v>150808</v>
      </c>
      <c r="J55" s="9"/>
      <c r="K55" s="11">
        <v>150808</v>
      </c>
      <c r="L55" s="77"/>
    </row>
    <row r="56" spans="1:12" s="78" customFormat="1" ht="63" x14ac:dyDescent="0.25">
      <c r="A56" s="111" t="s">
        <v>44</v>
      </c>
      <c r="B56" s="112" t="s">
        <v>58</v>
      </c>
      <c r="C56" s="21" t="s">
        <v>108</v>
      </c>
      <c r="D56" s="10" t="s">
        <v>109</v>
      </c>
      <c r="E56" s="21" t="s">
        <v>80</v>
      </c>
      <c r="F56" s="10">
        <v>44702</v>
      </c>
      <c r="G56" s="9">
        <v>54641.56</v>
      </c>
      <c r="H56" s="9"/>
      <c r="I56" s="9">
        <v>54641.56</v>
      </c>
      <c r="J56" s="9"/>
      <c r="K56" s="11">
        <v>54641.599999999999</v>
      </c>
      <c r="L56" s="77"/>
    </row>
    <row r="57" spans="1:12" s="78" customFormat="1" ht="47.25" x14ac:dyDescent="0.25">
      <c r="A57" s="111"/>
      <c r="B57" s="112"/>
      <c r="C57" s="21" t="s">
        <v>145</v>
      </c>
      <c r="D57" s="10" t="s">
        <v>147</v>
      </c>
      <c r="E57" s="21" t="s">
        <v>80</v>
      </c>
      <c r="F57" s="10" t="s">
        <v>146</v>
      </c>
      <c r="G57" s="9">
        <v>29078</v>
      </c>
      <c r="H57" s="9"/>
      <c r="I57" s="9">
        <v>29078</v>
      </c>
      <c r="J57" s="9"/>
      <c r="K57" s="11">
        <v>29078</v>
      </c>
      <c r="L57" s="77"/>
    </row>
    <row r="58" spans="1:12" s="78" customFormat="1" ht="47.25" x14ac:dyDescent="0.25">
      <c r="A58" s="111"/>
      <c r="B58" s="112"/>
      <c r="C58" s="21" t="s">
        <v>198</v>
      </c>
      <c r="D58" s="10" t="s">
        <v>140</v>
      </c>
      <c r="E58" s="21" t="s">
        <v>80</v>
      </c>
      <c r="F58" s="10">
        <v>44911</v>
      </c>
      <c r="G58" s="9">
        <v>56980</v>
      </c>
      <c r="H58" s="9"/>
      <c r="I58" s="9">
        <v>56980</v>
      </c>
      <c r="J58" s="9"/>
      <c r="K58" s="11">
        <v>56980</v>
      </c>
      <c r="L58" s="77"/>
    </row>
    <row r="59" spans="1:12" s="78" customFormat="1" ht="47.25" x14ac:dyDescent="0.25">
      <c r="A59" s="111"/>
      <c r="B59" s="112"/>
      <c r="C59" s="21" t="s">
        <v>150</v>
      </c>
      <c r="D59" s="10" t="s">
        <v>151</v>
      </c>
      <c r="E59" s="21" t="s">
        <v>80</v>
      </c>
      <c r="F59" s="10">
        <v>44819</v>
      </c>
      <c r="G59" s="9">
        <v>20200</v>
      </c>
      <c r="H59" s="9"/>
      <c r="I59" s="9">
        <v>20200</v>
      </c>
      <c r="J59" s="9"/>
      <c r="K59" s="11">
        <v>20200</v>
      </c>
      <c r="L59" s="77"/>
    </row>
    <row r="60" spans="1:12" s="78" customFormat="1" ht="94.5" x14ac:dyDescent="0.25">
      <c r="A60" s="73" t="s">
        <v>45</v>
      </c>
      <c r="B60" s="74" t="s">
        <v>65</v>
      </c>
      <c r="C60" s="21" t="s">
        <v>180</v>
      </c>
      <c r="D60" s="10" t="s">
        <v>140</v>
      </c>
      <c r="E60" s="21" t="s">
        <v>80</v>
      </c>
      <c r="F60" s="10" t="s">
        <v>181</v>
      </c>
      <c r="G60" s="9">
        <v>62999</v>
      </c>
      <c r="H60" s="9"/>
      <c r="I60" s="9">
        <v>62999</v>
      </c>
      <c r="J60" s="9"/>
      <c r="K60" s="11">
        <v>62999</v>
      </c>
      <c r="L60" s="77"/>
    </row>
    <row r="61" spans="1:12" s="78" customFormat="1" ht="47.25" x14ac:dyDescent="0.25">
      <c r="A61" s="111" t="s">
        <v>47</v>
      </c>
      <c r="B61" s="112" t="s">
        <v>53</v>
      </c>
      <c r="C61" s="21" t="s">
        <v>117</v>
      </c>
      <c r="D61" s="10" t="s">
        <v>110</v>
      </c>
      <c r="E61" s="21" t="s">
        <v>80</v>
      </c>
      <c r="F61" s="10">
        <v>44699</v>
      </c>
      <c r="G61" s="9">
        <v>20000</v>
      </c>
      <c r="H61" s="9"/>
      <c r="I61" s="9">
        <v>20000</v>
      </c>
      <c r="J61" s="9"/>
      <c r="K61" s="11">
        <v>20000</v>
      </c>
      <c r="L61" s="77"/>
    </row>
    <row r="62" spans="1:12" s="78" customFormat="1" ht="47.25" x14ac:dyDescent="0.25">
      <c r="A62" s="111"/>
      <c r="B62" s="112"/>
      <c r="C62" s="21" t="s">
        <v>165</v>
      </c>
      <c r="D62" s="10" t="s">
        <v>140</v>
      </c>
      <c r="E62" s="21" t="s">
        <v>80</v>
      </c>
      <c r="F62" s="10">
        <v>44837</v>
      </c>
      <c r="G62" s="9">
        <v>77500</v>
      </c>
      <c r="H62" s="9"/>
      <c r="I62" s="9">
        <v>77500</v>
      </c>
      <c r="J62" s="9"/>
      <c r="K62" s="11">
        <v>77500</v>
      </c>
      <c r="L62" s="77"/>
    </row>
    <row r="63" spans="1:12" s="78" customFormat="1" ht="47.25" x14ac:dyDescent="0.25">
      <c r="A63" s="111"/>
      <c r="B63" s="112"/>
      <c r="C63" s="21" t="s">
        <v>122</v>
      </c>
      <c r="D63" s="21" t="s">
        <v>123</v>
      </c>
      <c r="E63" s="21" t="s">
        <v>80</v>
      </c>
      <c r="F63" s="10">
        <v>44687</v>
      </c>
      <c r="G63" s="9">
        <v>16632.099999999999</v>
      </c>
      <c r="H63" s="9"/>
      <c r="I63" s="9">
        <v>16632.060000000001</v>
      </c>
      <c r="J63" s="9"/>
      <c r="K63" s="11">
        <v>16632.099999999999</v>
      </c>
      <c r="L63" s="77"/>
    </row>
    <row r="64" spans="1:12" s="78" customFormat="1" ht="47.25" x14ac:dyDescent="0.25">
      <c r="A64" s="73" t="s">
        <v>239</v>
      </c>
      <c r="B64" s="74" t="s">
        <v>52</v>
      </c>
      <c r="C64" s="21" t="s">
        <v>184</v>
      </c>
      <c r="D64" s="21" t="s">
        <v>185</v>
      </c>
      <c r="E64" s="21" t="s">
        <v>80</v>
      </c>
      <c r="F64" s="10">
        <v>44874</v>
      </c>
      <c r="G64" s="9">
        <v>274300</v>
      </c>
      <c r="H64" s="9"/>
      <c r="I64" s="9">
        <v>274300</v>
      </c>
      <c r="J64" s="9"/>
      <c r="K64" s="11">
        <v>274300</v>
      </c>
      <c r="L64" s="77"/>
    </row>
    <row r="65" spans="1:12" s="78" customFormat="1" ht="47.25" x14ac:dyDescent="0.25">
      <c r="A65" s="97" t="s">
        <v>48</v>
      </c>
      <c r="B65" s="103" t="s">
        <v>54</v>
      </c>
      <c r="C65" s="21" t="s">
        <v>217</v>
      </c>
      <c r="D65" s="21" t="s">
        <v>218</v>
      </c>
      <c r="E65" s="21" t="s">
        <v>80</v>
      </c>
      <c r="F65" s="10">
        <v>44917</v>
      </c>
      <c r="G65" s="9">
        <v>81595</v>
      </c>
      <c r="H65" s="9"/>
      <c r="I65" s="9">
        <v>81595</v>
      </c>
      <c r="J65" s="9"/>
      <c r="K65" s="11">
        <v>81595</v>
      </c>
      <c r="L65" s="77"/>
    </row>
    <row r="66" spans="1:12" s="78" customFormat="1" ht="47.25" x14ac:dyDescent="0.25">
      <c r="A66" s="98"/>
      <c r="B66" s="104"/>
      <c r="C66" s="21" t="s">
        <v>176</v>
      </c>
      <c r="D66" s="10" t="s">
        <v>177</v>
      </c>
      <c r="E66" s="21" t="s">
        <v>80</v>
      </c>
      <c r="F66" s="10">
        <v>44868</v>
      </c>
      <c r="G66" s="9">
        <v>5084</v>
      </c>
      <c r="H66" s="9"/>
      <c r="I66" s="9">
        <v>5084</v>
      </c>
      <c r="J66" s="9"/>
      <c r="K66" s="11">
        <v>5084</v>
      </c>
      <c r="L66" s="77"/>
    </row>
    <row r="67" spans="1:12" s="78" customFormat="1" ht="47.25" x14ac:dyDescent="0.25">
      <c r="A67" s="73" t="s">
        <v>240</v>
      </c>
      <c r="B67" s="74" t="s">
        <v>63</v>
      </c>
      <c r="C67" s="21" t="s">
        <v>212</v>
      </c>
      <c r="D67" s="10" t="s">
        <v>213</v>
      </c>
      <c r="E67" s="21" t="s">
        <v>80</v>
      </c>
      <c r="F67" s="10">
        <v>44911</v>
      </c>
      <c r="G67" s="9">
        <v>25400</v>
      </c>
      <c r="H67" s="9"/>
      <c r="I67" s="9">
        <v>25400</v>
      </c>
      <c r="J67" s="9"/>
      <c r="K67" s="11">
        <v>25400</v>
      </c>
      <c r="L67" s="77"/>
    </row>
    <row r="68" spans="1:12" s="78" customFormat="1" ht="47.25" x14ac:dyDescent="0.25">
      <c r="A68" s="73" t="s">
        <v>241</v>
      </c>
      <c r="B68" s="74" t="s">
        <v>64</v>
      </c>
      <c r="C68" s="21" t="s">
        <v>92</v>
      </c>
      <c r="D68" s="10" t="s">
        <v>93</v>
      </c>
      <c r="E68" s="21" t="s">
        <v>80</v>
      </c>
      <c r="F68" s="10">
        <v>44651</v>
      </c>
      <c r="G68" s="9">
        <v>5500</v>
      </c>
      <c r="H68" s="9"/>
      <c r="I68" s="9">
        <v>5500</v>
      </c>
      <c r="J68" s="9"/>
      <c r="K68" s="11">
        <v>5500</v>
      </c>
      <c r="L68" s="77"/>
    </row>
    <row r="69" spans="1:12" s="78" customFormat="1" ht="63.75" customHeight="1" x14ac:dyDescent="0.25">
      <c r="A69" s="68" t="s">
        <v>160</v>
      </c>
      <c r="B69" s="62" t="s">
        <v>10</v>
      </c>
      <c r="C69" s="80" t="s">
        <v>134</v>
      </c>
      <c r="D69" s="10" t="s">
        <v>135</v>
      </c>
      <c r="E69" s="21" t="s">
        <v>87</v>
      </c>
      <c r="F69" s="10">
        <v>44926</v>
      </c>
      <c r="G69" s="9">
        <v>558000</v>
      </c>
      <c r="H69" s="9"/>
      <c r="I69" s="9">
        <v>558000</v>
      </c>
      <c r="J69" s="9"/>
      <c r="K69" s="11">
        <v>558000</v>
      </c>
      <c r="L69" s="77"/>
    </row>
    <row r="70" spans="1:12" s="78" customFormat="1" ht="63" x14ac:dyDescent="0.25">
      <c r="A70" s="16" t="s">
        <v>242</v>
      </c>
      <c r="B70" s="18" t="s">
        <v>35</v>
      </c>
      <c r="C70" s="67"/>
      <c r="D70" s="67"/>
      <c r="E70" s="67"/>
      <c r="F70" s="63"/>
      <c r="G70" s="64"/>
      <c r="H70" s="64"/>
      <c r="I70" s="64"/>
      <c r="J70" s="64"/>
      <c r="K70" s="11"/>
      <c r="L70" s="77"/>
    </row>
    <row r="71" spans="1:12" s="78" customFormat="1" ht="67.5" customHeight="1" x14ac:dyDescent="0.25">
      <c r="A71" s="69" t="s">
        <v>159</v>
      </c>
      <c r="B71" s="67" t="s">
        <v>8</v>
      </c>
      <c r="C71" s="20" t="s">
        <v>85</v>
      </c>
      <c r="D71" s="21" t="s">
        <v>86</v>
      </c>
      <c r="E71" s="21" t="s">
        <v>87</v>
      </c>
      <c r="F71" s="10">
        <v>44665</v>
      </c>
      <c r="G71" s="9">
        <v>5879650</v>
      </c>
      <c r="H71" s="9"/>
      <c r="I71" s="9">
        <v>5879650</v>
      </c>
      <c r="J71" s="9"/>
      <c r="K71" s="11">
        <v>5879650</v>
      </c>
      <c r="L71" s="77"/>
    </row>
    <row r="72" spans="1:12" s="78" customFormat="1" ht="90" customHeight="1" x14ac:dyDescent="0.25">
      <c r="A72" s="8" t="s">
        <v>243</v>
      </c>
      <c r="B72" s="17" t="s">
        <v>27</v>
      </c>
      <c r="C72" s="21"/>
      <c r="D72" s="21"/>
      <c r="E72" s="21"/>
      <c r="F72" s="10"/>
      <c r="G72" s="9"/>
      <c r="H72" s="9"/>
      <c r="I72" s="9"/>
      <c r="J72" s="9"/>
      <c r="K72" s="11"/>
      <c r="L72" s="77"/>
    </row>
    <row r="73" spans="1:12" s="78" customFormat="1" ht="47.25" x14ac:dyDescent="0.25">
      <c r="A73" s="97" t="s">
        <v>244</v>
      </c>
      <c r="B73" s="95" t="s">
        <v>91</v>
      </c>
      <c r="C73" s="21" t="s">
        <v>84</v>
      </c>
      <c r="D73" s="21" t="s">
        <v>83</v>
      </c>
      <c r="E73" s="21" t="s">
        <v>23</v>
      </c>
      <c r="F73" s="10">
        <v>44926</v>
      </c>
      <c r="G73" s="9">
        <v>526200</v>
      </c>
      <c r="H73" s="9"/>
      <c r="I73" s="9">
        <v>526200</v>
      </c>
      <c r="J73" s="9"/>
      <c r="K73" s="11">
        <v>526200</v>
      </c>
      <c r="L73" s="77"/>
    </row>
    <row r="74" spans="1:12" s="78" customFormat="1" ht="47.25" x14ac:dyDescent="0.25">
      <c r="A74" s="98"/>
      <c r="B74" s="96"/>
      <c r="C74" s="21" t="s">
        <v>95</v>
      </c>
      <c r="D74" s="21" t="s">
        <v>86</v>
      </c>
      <c r="E74" s="21" t="s">
        <v>80</v>
      </c>
      <c r="F74" s="10">
        <v>44926</v>
      </c>
      <c r="G74" s="9">
        <v>1838526.66</v>
      </c>
      <c r="H74" s="9"/>
      <c r="I74" s="9">
        <v>1838526.65</v>
      </c>
      <c r="J74" s="9"/>
      <c r="K74" s="11">
        <v>1838526.7</v>
      </c>
      <c r="L74" s="77"/>
    </row>
    <row r="75" spans="1:12" s="78" customFormat="1" ht="31.5" x14ac:dyDescent="0.25">
      <c r="A75" s="97" t="s">
        <v>245</v>
      </c>
      <c r="B75" s="95" t="s">
        <v>59</v>
      </c>
      <c r="C75" s="21" t="s">
        <v>88</v>
      </c>
      <c r="D75" s="21" t="s">
        <v>83</v>
      </c>
      <c r="E75" s="21" t="s">
        <v>23</v>
      </c>
      <c r="F75" s="10">
        <v>44926</v>
      </c>
      <c r="G75" s="9">
        <v>492480</v>
      </c>
      <c r="H75" s="9"/>
      <c r="I75" s="9">
        <v>492480</v>
      </c>
      <c r="J75" s="9"/>
      <c r="K75" s="11">
        <v>492480</v>
      </c>
      <c r="L75" s="77"/>
    </row>
    <row r="76" spans="1:12" s="78" customFormat="1" ht="76.5" customHeight="1" x14ac:dyDescent="0.25">
      <c r="A76" s="98"/>
      <c r="B76" s="96"/>
      <c r="C76" s="21" t="s">
        <v>209</v>
      </c>
      <c r="D76" s="21" t="s">
        <v>86</v>
      </c>
      <c r="E76" s="21" t="s">
        <v>80</v>
      </c>
      <c r="F76" s="10">
        <v>44926</v>
      </c>
      <c r="G76" s="9">
        <v>1197500</v>
      </c>
      <c r="H76" s="9"/>
      <c r="I76" s="9">
        <v>1197500</v>
      </c>
      <c r="J76" s="9"/>
      <c r="K76" s="11">
        <v>1197500</v>
      </c>
      <c r="L76" s="77"/>
    </row>
    <row r="77" spans="1:12" s="78" customFormat="1" ht="76.5" customHeight="1" x14ac:dyDescent="0.25">
      <c r="A77" s="97" t="s">
        <v>246</v>
      </c>
      <c r="B77" s="95" t="s">
        <v>51</v>
      </c>
      <c r="C77" s="21" t="s">
        <v>175</v>
      </c>
      <c r="D77" s="21" t="s">
        <v>83</v>
      </c>
      <c r="E77" s="21" t="s">
        <v>80</v>
      </c>
      <c r="F77" s="10">
        <v>44926</v>
      </c>
      <c r="G77" s="9">
        <v>713280</v>
      </c>
      <c r="H77" s="9"/>
      <c r="I77" s="9">
        <v>713280</v>
      </c>
      <c r="J77" s="9"/>
      <c r="K77" s="11">
        <v>713280</v>
      </c>
      <c r="L77" s="77"/>
    </row>
    <row r="78" spans="1:12" s="78" customFormat="1" ht="58.5" customHeight="1" x14ac:dyDescent="0.25">
      <c r="A78" s="98"/>
      <c r="B78" s="96"/>
      <c r="C78" s="21" t="s">
        <v>98</v>
      </c>
      <c r="D78" s="21" t="s">
        <v>86</v>
      </c>
      <c r="E78" s="21" t="s">
        <v>80</v>
      </c>
      <c r="F78" s="10">
        <v>44926</v>
      </c>
      <c r="G78" s="9">
        <v>1370000</v>
      </c>
      <c r="H78" s="9"/>
      <c r="I78" s="9">
        <v>1370000</v>
      </c>
      <c r="J78" s="9"/>
      <c r="K78" s="11">
        <v>1370000</v>
      </c>
      <c r="L78" s="75"/>
    </row>
    <row r="79" spans="1:12" s="78" customFormat="1" ht="58.5" customHeight="1" x14ac:dyDescent="0.25">
      <c r="A79" s="97" t="s">
        <v>247</v>
      </c>
      <c r="B79" s="95" t="s">
        <v>60</v>
      </c>
      <c r="C79" s="21" t="s">
        <v>89</v>
      </c>
      <c r="D79" s="21" t="s">
        <v>83</v>
      </c>
      <c r="E79" s="21" t="s">
        <v>80</v>
      </c>
      <c r="F79" s="10">
        <v>44926</v>
      </c>
      <c r="G79" s="9">
        <v>464040</v>
      </c>
      <c r="H79" s="9"/>
      <c r="I79" s="9">
        <v>464040</v>
      </c>
      <c r="J79" s="9"/>
      <c r="K79" s="11">
        <v>464040</v>
      </c>
      <c r="L79" s="75"/>
    </row>
    <row r="80" spans="1:12" s="78" customFormat="1" ht="54" customHeight="1" x14ac:dyDescent="0.25">
      <c r="A80" s="98"/>
      <c r="B80" s="96"/>
      <c r="C80" s="21" t="s">
        <v>94</v>
      </c>
      <c r="D80" s="21" t="s">
        <v>86</v>
      </c>
      <c r="E80" s="21" t="s">
        <v>80</v>
      </c>
      <c r="F80" s="10">
        <v>44926</v>
      </c>
      <c r="G80" s="9">
        <v>1200000</v>
      </c>
      <c r="H80" s="9"/>
      <c r="I80" s="9">
        <v>1200000</v>
      </c>
      <c r="J80" s="9"/>
      <c r="K80" s="11">
        <v>1200000</v>
      </c>
      <c r="L80" s="75"/>
    </row>
    <row r="81" spans="1:12" s="78" customFormat="1" ht="54" customHeight="1" x14ac:dyDescent="0.25">
      <c r="A81" s="97" t="s">
        <v>248</v>
      </c>
      <c r="B81" s="100" t="s">
        <v>50</v>
      </c>
      <c r="C81" s="21" t="s">
        <v>90</v>
      </c>
      <c r="D81" s="21" t="s">
        <v>83</v>
      </c>
      <c r="E81" s="21" t="s">
        <v>80</v>
      </c>
      <c r="F81" s="10">
        <v>44926</v>
      </c>
      <c r="G81" s="9">
        <v>83400</v>
      </c>
      <c r="H81" s="9"/>
      <c r="I81" s="9">
        <v>83400</v>
      </c>
      <c r="J81" s="9"/>
      <c r="K81" s="11">
        <v>83400</v>
      </c>
      <c r="L81" s="75"/>
    </row>
    <row r="82" spans="1:12" s="78" customFormat="1" ht="54" customHeight="1" x14ac:dyDescent="0.25">
      <c r="A82" s="98"/>
      <c r="B82" s="102"/>
      <c r="C82" s="21" t="s">
        <v>100</v>
      </c>
      <c r="D82" s="21" t="s">
        <v>86</v>
      </c>
      <c r="E82" s="21" t="s">
        <v>80</v>
      </c>
      <c r="F82" s="10">
        <v>44926</v>
      </c>
      <c r="G82" s="9">
        <v>1170000</v>
      </c>
      <c r="H82" s="9"/>
      <c r="I82" s="9">
        <v>1170000</v>
      </c>
      <c r="J82" s="9"/>
      <c r="K82" s="11">
        <v>1170000</v>
      </c>
      <c r="L82" s="75"/>
    </row>
    <row r="83" spans="1:12" s="78" customFormat="1" ht="54" customHeight="1" x14ac:dyDescent="0.25">
      <c r="A83" s="97" t="s">
        <v>249</v>
      </c>
      <c r="B83" s="100" t="s">
        <v>64</v>
      </c>
      <c r="C83" s="21" t="s">
        <v>168</v>
      </c>
      <c r="D83" s="21" t="s">
        <v>83</v>
      </c>
      <c r="E83" s="21" t="s">
        <v>80</v>
      </c>
      <c r="F83" s="10">
        <v>44926</v>
      </c>
      <c r="G83" s="9">
        <v>821419.4</v>
      </c>
      <c r="H83" s="9"/>
      <c r="I83" s="9">
        <v>701419.4</v>
      </c>
      <c r="J83" s="9"/>
      <c r="K83" s="11">
        <v>701419.4</v>
      </c>
      <c r="L83" s="75"/>
    </row>
    <row r="84" spans="1:12" s="78" customFormat="1" ht="54" customHeight="1" x14ac:dyDescent="0.25">
      <c r="A84" s="98"/>
      <c r="B84" s="102"/>
      <c r="C84" s="21" t="s">
        <v>99</v>
      </c>
      <c r="D84" s="21" t="s">
        <v>86</v>
      </c>
      <c r="E84" s="21" t="s">
        <v>80</v>
      </c>
      <c r="F84" s="10">
        <v>44926</v>
      </c>
      <c r="G84" s="9">
        <v>1340250</v>
      </c>
      <c r="H84" s="9"/>
      <c r="I84" s="9">
        <v>1340250</v>
      </c>
      <c r="J84" s="9"/>
      <c r="K84" s="11">
        <v>1340250</v>
      </c>
      <c r="L84" s="75"/>
    </row>
    <row r="85" spans="1:12" s="78" customFormat="1" ht="63" x14ac:dyDescent="0.25">
      <c r="A85" s="73" t="s">
        <v>250</v>
      </c>
      <c r="B85" s="19" t="s">
        <v>28</v>
      </c>
      <c r="C85" s="21"/>
      <c r="D85" s="21"/>
      <c r="E85" s="21"/>
      <c r="F85" s="10"/>
      <c r="G85" s="9"/>
      <c r="H85" s="9"/>
      <c r="I85" s="9"/>
      <c r="J85" s="9"/>
      <c r="K85" s="11"/>
      <c r="L85" s="77"/>
    </row>
    <row r="86" spans="1:12" s="78" customFormat="1" ht="47.25" x14ac:dyDescent="0.25">
      <c r="A86" s="68" t="s">
        <v>251</v>
      </c>
      <c r="B86" s="66" t="s">
        <v>59</v>
      </c>
      <c r="C86" s="21" t="s">
        <v>78</v>
      </c>
      <c r="D86" s="10" t="s">
        <v>79</v>
      </c>
      <c r="E86" s="21" t="s">
        <v>80</v>
      </c>
      <c r="F86" s="10">
        <v>44926</v>
      </c>
      <c r="G86" s="9">
        <v>90000</v>
      </c>
      <c r="H86" s="9"/>
      <c r="I86" s="9">
        <v>90000</v>
      </c>
      <c r="J86" s="9"/>
      <c r="K86" s="11">
        <v>90000</v>
      </c>
      <c r="L86" s="77"/>
    </row>
    <row r="87" spans="1:12" s="78" customFormat="1" ht="47.25" x14ac:dyDescent="0.25">
      <c r="A87" s="68" t="s">
        <v>252</v>
      </c>
      <c r="B87" s="66" t="s">
        <v>50</v>
      </c>
      <c r="C87" s="21" t="s">
        <v>106</v>
      </c>
      <c r="D87" s="10" t="s">
        <v>107</v>
      </c>
      <c r="E87" s="21" t="s">
        <v>80</v>
      </c>
      <c r="F87" s="10">
        <v>44926</v>
      </c>
      <c r="G87" s="9">
        <v>143280</v>
      </c>
      <c r="H87" s="9"/>
      <c r="I87" s="9">
        <v>143280</v>
      </c>
      <c r="J87" s="9"/>
      <c r="K87" s="11">
        <v>143280</v>
      </c>
      <c r="L87" s="77"/>
    </row>
    <row r="88" spans="1:12" s="78" customFormat="1" ht="47.25" x14ac:dyDescent="0.25">
      <c r="A88" s="68" t="s">
        <v>253</v>
      </c>
      <c r="B88" s="66" t="s">
        <v>60</v>
      </c>
      <c r="C88" s="21" t="s">
        <v>131</v>
      </c>
      <c r="D88" s="10" t="s">
        <v>86</v>
      </c>
      <c r="E88" s="21" t="s">
        <v>80</v>
      </c>
      <c r="F88" s="10">
        <v>44926</v>
      </c>
      <c r="G88" s="9">
        <v>81300</v>
      </c>
      <c r="H88" s="9"/>
      <c r="I88" s="9">
        <v>81300</v>
      </c>
      <c r="J88" s="9"/>
      <c r="K88" s="11">
        <v>81300</v>
      </c>
      <c r="L88" s="77"/>
    </row>
    <row r="89" spans="1:12" s="78" customFormat="1" ht="47.25" x14ac:dyDescent="0.25">
      <c r="A89" s="68" t="s">
        <v>254</v>
      </c>
      <c r="B89" s="21" t="s">
        <v>57</v>
      </c>
      <c r="C89" s="21" t="s">
        <v>121</v>
      </c>
      <c r="D89" s="21" t="s">
        <v>86</v>
      </c>
      <c r="E89" s="21" t="s">
        <v>80</v>
      </c>
      <c r="F89" s="10">
        <v>44926</v>
      </c>
      <c r="G89" s="9">
        <v>93700</v>
      </c>
      <c r="H89" s="9"/>
      <c r="I89" s="9">
        <v>93700</v>
      </c>
      <c r="J89" s="9"/>
      <c r="K89" s="11">
        <v>93700</v>
      </c>
      <c r="L89" s="77"/>
    </row>
    <row r="90" spans="1:12" s="78" customFormat="1" ht="47.25" x14ac:dyDescent="0.25">
      <c r="A90" s="73" t="s">
        <v>255</v>
      </c>
      <c r="B90" s="17" t="s">
        <v>29</v>
      </c>
      <c r="C90" s="21"/>
      <c r="D90" s="21"/>
      <c r="E90" s="21"/>
      <c r="F90" s="10"/>
      <c r="G90" s="9"/>
      <c r="H90" s="9"/>
      <c r="I90" s="9"/>
      <c r="J90" s="9"/>
      <c r="K90" s="11"/>
      <c r="L90" s="77"/>
    </row>
    <row r="91" spans="1:12" s="78" customFormat="1" ht="94.5" x14ac:dyDescent="0.25">
      <c r="A91" s="73" t="s">
        <v>256</v>
      </c>
      <c r="B91" s="21" t="s">
        <v>81</v>
      </c>
      <c r="C91" s="21" t="s">
        <v>112</v>
      </c>
      <c r="D91" s="21" t="s">
        <v>82</v>
      </c>
      <c r="E91" s="21" t="s">
        <v>80</v>
      </c>
      <c r="F91" s="10">
        <v>44926</v>
      </c>
      <c r="G91" s="9">
        <v>8000</v>
      </c>
      <c r="H91" s="9"/>
      <c r="I91" s="9">
        <v>8000</v>
      </c>
      <c r="J91" s="9"/>
      <c r="K91" s="11">
        <v>8000</v>
      </c>
      <c r="L91" s="77"/>
    </row>
    <row r="92" spans="1:12" s="78" customFormat="1" ht="110.25" x14ac:dyDescent="0.25">
      <c r="A92" s="73" t="s">
        <v>257</v>
      </c>
      <c r="B92" s="21" t="s">
        <v>60</v>
      </c>
      <c r="C92" s="21" t="s">
        <v>152</v>
      </c>
      <c r="D92" s="21" t="s">
        <v>82</v>
      </c>
      <c r="E92" s="8" t="s">
        <v>80</v>
      </c>
      <c r="F92" s="10">
        <v>44926</v>
      </c>
      <c r="G92" s="9">
        <v>10000</v>
      </c>
      <c r="H92" s="9"/>
      <c r="I92" s="9">
        <v>10000</v>
      </c>
      <c r="J92" s="9"/>
      <c r="K92" s="11">
        <v>10000</v>
      </c>
      <c r="L92" s="77"/>
    </row>
    <row r="93" spans="1:12" s="78" customFormat="1" ht="78.75" x14ac:dyDescent="0.25">
      <c r="A93" s="73" t="s">
        <v>258</v>
      </c>
      <c r="B93" s="74" t="s">
        <v>61</v>
      </c>
      <c r="C93" s="21" t="s">
        <v>118</v>
      </c>
      <c r="D93" s="21" t="s">
        <v>82</v>
      </c>
      <c r="E93" s="8" t="s">
        <v>80</v>
      </c>
      <c r="F93" s="10">
        <v>44926</v>
      </c>
      <c r="G93" s="9">
        <v>10000</v>
      </c>
      <c r="H93" s="9"/>
      <c r="I93" s="9">
        <v>10000</v>
      </c>
      <c r="J93" s="9"/>
      <c r="K93" s="11">
        <v>10000</v>
      </c>
      <c r="L93" s="77"/>
    </row>
    <row r="94" spans="1:12" s="78" customFormat="1" ht="47.25" x14ac:dyDescent="0.25">
      <c r="A94" s="73" t="s">
        <v>259</v>
      </c>
      <c r="B94" s="74" t="s">
        <v>51</v>
      </c>
      <c r="C94" s="21" t="s">
        <v>193</v>
      </c>
      <c r="D94" s="21" t="s">
        <v>82</v>
      </c>
      <c r="E94" s="8" t="s">
        <v>80</v>
      </c>
      <c r="F94" s="10">
        <v>44926</v>
      </c>
      <c r="G94" s="9">
        <v>10000</v>
      </c>
      <c r="H94" s="9"/>
      <c r="I94" s="9">
        <v>10000</v>
      </c>
      <c r="J94" s="9"/>
      <c r="K94" s="11">
        <v>10000</v>
      </c>
      <c r="L94" s="77"/>
    </row>
    <row r="95" spans="1:12" s="78" customFormat="1" ht="63" x14ac:dyDescent="0.25">
      <c r="A95" s="73" t="s">
        <v>260</v>
      </c>
      <c r="B95" s="74" t="s">
        <v>57</v>
      </c>
      <c r="C95" s="21" t="s">
        <v>192</v>
      </c>
      <c r="D95" s="21" t="s">
        <v>82</v>
      </c>
      <c r="E95" s="8" t="s">
        <v>80</v>
      </c>
      <c r="F95" s="10">
        <v>44926</v>
      </c>
      <c r="G95" s="9">
        <v>10000</v>
      </c>
      <c r="H95" s="9"/>
      <c r="I95" s="9">
        <v>10000</v>
      </c>
      <c r="J95" s="9"/>
      <c r="K95" s="11">
        <v>10000</v>
      </c>
      <c r="L95" s="77"/>
    </row>
  </sheetData>
  <mergeCells count="41">
    <mergeCell ref="A81:A82"/>
    <mergeCell ref="B81:B82"/>
    <mergeCell ref="A83:A84"/>
    <mergeCell ref="B83:B84"/>
    <mergeCell ref="A28:A31"/>
    <mergeCell ref="B28:B31"/>
    <mergeCell ref="A61:A63"/>
    <mergeCell ref="B61:B63"/>
    <mergeCell ref="B42:B44"/>
    <mergeCell ref="A42:A44"/>
    <mergeCell ref="B56:B59"/>
    <mergeCell ref="A56:A59"/>
    <mergeCell ref="A79:A80"/>
    <mergeCell ref="B75:B76"/>
    <mergeCell ref="B33:B37"/>
    <mergeCell ref="A33:A37"/>
    <mergeCell ref="B79:B80"/>
    <mergeCell ref="A75:A76"/>
    <mergeCell ref="A49:A52"/>
    <mergeCell ref="B49:B52"/>
    <mergeCell ref="A38:A41"/>
    <mergeCell ref="B38:B41"/>
    <mergeCell ref="A77:A78"/>
    <mergeCell ref="B77:B78"/>
    <mergeCell ref="A73:A74"/>
    <mergeCell ref="B73:B74"/>
    <mergeCell ref="A45:A46"/>
    <mergeCell ref="B45:B46"/>
    <mergeCell ref="A65:A66"/>
    <mergeCell ref="B65:B66"/>
    <mergeCell ref="A1:K1"/>
    <mergeCell ref="I3:K3"/>
    <mergeCell ref="C2:H2"/>
    <mergeCell ref="G3:G4"/>
    <mergeCell ref="H3:H4"/>
    <mergeCell ref="A3:A4"/>
    <mergeCell ref="B3:B4"/>
    <mergeCell ref="F3:F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2022-10-13T08:54:13Z</cp:lastPrinted>
  <dcterms:created xsi:type="dcterms:W3CDTF">2018-07-30T08:01:14Z</dcterms:created>
  <dcterms:modified xsi:type="dcterms:W3CDTF">2023-03-22T13:59:15Z</dcterms:modified>
</cp:coreProperties>
</file>