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10.2022\"/>
    </mc:Choice>
  </mc:AlternateContent>
  <bookViews>
    <workbookView xWindow="0" yWindow="1080" windowWidth="13710" windowHeight="909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1'!$A$1:$O$74</definedName>
    <definedName name="_xlnm.Print_Area" localSheetId="1">'приложение 2'!$A$1:$K$63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K11" i="2" l="1"/>
  <c r="I11" i="2" s="1"/>
  <c r="B11" i="2"/>
  <c r="C65" i="1" l="1"/>
  <c r="D65" i="1"/>
  <c r="E65" i="1"/>
  <c r="F65" i="1"/>
  <c r="G65" i="1"/>
  <c r="H65" i="1"/>
  <c r="I65" i="1"/>
  <c r="J65" i="1"/>
  <c r="K65" i="1"/>
  <c r="L65" i="1"/>
  <c r="M65" i="1"/>
  <c r="B65" i="1"/>
  <c r="C60" i="1"/>
  <c r="D60" i="1"/>
  <c r="E60" i="1"/>
  <c r="F60" i="1"/>
  <c r="G60" i="1"/>
  <c r="H60" i="1"/>
  <c r="I60" i="1"/>
  <c r="J60" i="1"/>
  <c r="K60" i="1"/>
  <c r="L60" i="1"/>
  <c r="M60" i="1"/>
  <c r="B60" i="1"/>
  <c r="C53" i="1"/>
  <c r="D53" i="1"/>
  <c r="E53" i="1"/>
  <c r="F53" i="1"/>
  <c r="G53" i="1"/>
  <c r="H53" i="1"/>
  <c r="I53" i="1"/>
  <c r="J53" i="1"/>
  <c r="K53" i="1"/>
  <c r="L53" i="1"/>
  <c r="M53" i="1"/>
  <c r="B53" i="1"/>
  <c r="K52" i="1"/>
  <c r="K51" i="1"/>
  <c r="H52" i="1"/>
  <c r="H51" i="1"/>
  <c r="E52" i="1"/>
  <c r="E51" i="1"/>
  <c r="B52" i="1"/>
  <c r="B51" i="1"/>
  <c r="C32" i="1"/>
  <c r="D32" i="1"/>
  <c r="E32" i="1"/>
  <c r="F32" i="1"/>
  <c r="G32" i="1"/>
  <c r="H32" i="1"/>
  <c r="I32" i="1"/>
  <c r="J32" i="1"/>
  <c r="K32" i="1"/>
  <c r="L32" i="1"/>
  <c r="M32" i="1"/>
  <c r="B32" i="1"/>
  <c r="K30" i="1"/>
  <c r="K31" i="1"/>
  <c r="H30" i="1"/>
  <c r="H31" i="1"/>
  <c r="E30" i="1"/>
  <c r="E31" i="1"/>
  <c r="B30" i="1"/>
  <c r="B31" i="1"/>
  <c r="K29" i="1"/>
  <c r="H29" i="1"/>
  <c r="E29" i="1"/>
  <c r="B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10" i="1"/>
  <c r="E9" i="1" l="1"/>
  <c r="E7" i="1" s="1"/>
  <c r="C9" i="1"/>
  <c r="D9" i="1"/>
  <c r="F9" i="1"/>
  <c r="G9" i="1"/>
  <c r="G7" i="1" s="1"/>
  <c r="H9" i="1"/>
  <c r="I9" i="1"/>
  <c r="J9" i="1"/>
  <c r="J7" i="1" s="1"/>
  <c r="K9" i="1"/>
  <c r="K7" i="1" s="1"/>
  <c r="L9" i="1"/>
  <c r="M9" i="1"/>
  <c r="M7" i="1" s="1"/>
  <c r="N9" i="1" l="1"/>
  <c r="D7" i="1"/>
  <c r="F7" i="1"/>
  <c r="I7" i="1"/>
  <c r="L7" i="1"/>
  <c r="O50" i="1" l="1"/>
  <c r="N50" i="1"/>
  <c r="B9" i="1" l="1"/>
  <c r="O63" i="1" l="1"/>
  <c r="O65" i="1"/>
  <c r="O66" i="1"/>
  <c r="O70" i="1"/>
  <c r="O74" i="1"/>
  <c r="N63" i="1"/>
  <c r="N65" i="1"/>
  <c r="N66" i="1"/>
  <c r="N70" i="1"/>
  <c r="N74" i="1"/>
  <c r="O60" i="1"/>
  <c r="N60" i="1"/>
  <c r="N53" i="1"/>
  <c r="O32" i="1"/>
  <c r="N32" i="1"/>
  <c r="O57" i="1"/>
  <c r="N54" i="1"/>
  <c r="O54" i="1" l="1"/>
  <c r="N57" i="1"/>
  <c r="O7" i="1"/>
  <c r="N7" i="1"/>
  <c r="O53" i="1"/>
  <c r="B7" i="1" l="1"/>
  <c r="N25" i="1" l="1"/>
  <c r="O25" i="1"/>
  <c r="O9" i="1" l="1"/>
  <c r="C31" i="1" l="1"/>
  <c r="C51" i="1" l="1"/>
  <c r="C52" i="1" s="1"/>
  <c r="C7" i="1" l="1"/>
</calcChain>
</file>

<file path=xl/sharedStrings.xml><?xml version="1.0" encoding="utf-8"?>
<sst xmlns="http://schemas.openxmlformats.org/spreadsheetml/2006/main" count="342" uniqueCount="198">
  <si>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</si>
  <si>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</si>
  <si>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</si>
  <si>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</si>
  <si>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</si>
  <si>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</si>
  <si>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</si>
  <si>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</si>
  <si>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МО "Омский сельсовет" НАО</t>
  </si>
  <si>
    <t>Создание резерва материальных ресурсов в соответствии с утвержденной номенклатурой для предупреждения и ликвидации  ЧС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</si>
  <si>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</si>
  <si>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МО «ГП «Рабочий поселок Искателей»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</si>
  <si>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</si>
  <si>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</si>
  <si>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</si>
  <si>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</si>
  <si>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</si>
  <si>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</si>
  <si>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</si>
  <si>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</si>
  <si>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С начала работ</t>
  </si>
  <si>
    <t>в том числе аванс с начала работ</t>
  </si>
  <si>
    <t>С начала года</t>
  </si>
  <si>
    <t>Администрация МО</t>
  </si>
  <si>
    <t>Организация обучения неработающего населения в области гражданской обороны и защиты от чрезвычайных ситуацийгражданской обороны и защиты от чрезвычайных ситуаций, в том числе:</t>
  </si>
  <si>
    <t>Организация мест массового отдыха (пляжи) населения на водных объектах</t>
  </si>
  <si>
    <t>Предупреждение и ликвидация последствий ЧС в границах поселений муниципальных образований,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</si>
  <si>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</si>
  <si>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</si>
  <si>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 xml:space="preserve"> Выплаты денежного поощрения членам добровольных народных дружин, участвующих в охране общественного порядка, в том числе: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</si>
  <si>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</si>
  <si>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</si>
  <si>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</si>
  <si>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
на 2019-2030 годы"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</si>
  <si>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на 2019-2030 годы"</t>
  </si>
  <si>
    <t>Строительство местной автоматизированной системы централизованного оповещения гражданскойобороны муниципального района "Заполярный район" в муниципальных образованиях, в том числе:</t>
  </si>
  <si>
    <t>5.1.</t>
  </si>
  <si>
    <t>5.2.</t>
  </si>
  <si>
    <t>5.3.</t>
  </si>
  <si>
    <t>5.5.</t>
  </si>
  <si>
    <t>5.6.</t>
  </si>
  <si>
    <t>5.7.</t>
  </si>
  <si>
    <t>5.8.</t>
  </si>
  <si>
    <t>5.9.</t>
  </si>
  <si>
    <t>5.11.</t>
  </si>
  <si>
    <t>5.12.</t>
  </si>
  <si>
    <t>9</t>
  </si>
  <si>
    <t>Организация мест массового отдыха (пляжи) на селения на водных объектах</t>
  </si>
  <si>
    <t>5.13.</t>
  </si>
  <si>
    <t>5.15.</t>
  </si>
  <si>
    <t>10</t>
  </si>
  <si>
    <t xml:space="preserve">МО "Городское поселение "Рабочий поселок Искателей"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</si>
  <si>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</si>
  <si>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</si>
  <si>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</si>
  <si>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</si>
  <si>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</si>
  <si>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</si>
  <si>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</si>
  <si>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</si>
  <si>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</si>
  <si>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</si>
  <si>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</si>
  <si>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</si>
  <si>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</si>
  <si>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</si>
  <si>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</si>
  <si>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</si>
  <si>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</si>
  <si>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</si>
  <si>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</si>
  <si>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МО "Омский сельсовет"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</si>
  <si>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</si>
  <si>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</si>
  <si>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</si>
  <si>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</si>
  <si>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</si>
  <si>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</si>
  <si>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Сельское поселение «Великовисочный сельсовет» ЗР НАО</t>
  </si>
  <si>
    <t>Сельское поселение "Пустозерский сельсовет"  ЗР НАО</t>
  </si>
  <si>
    <t xml:space="preserve">№ 02/39/2022 </t>
  </si>
  <si>
    <t>ИП Вольский Д.В.</t>
  </si>
  <si>
    <t>Администрация Сельского поселения</t>
  </si>
  <si>
    <t>Сельское поселение  «Приморско-Куйский сельсовет» ЗР НАО</t>
  </si>
  <si>
    <t>Физ. Лица</t>
  </si>
  <si>
    <t>ГУП НАО "НКЭС"</t>
  </si>
  <si>
    <t>№ 3475/22 от 08.12.2021</t>
  </si>
  <si>
    <t>№ 0184300000521000040 от21.12.2021</t>
  </si>
  <si>
    <t>МК 01-15-29/21 от 17.05.2021 (ООО "М-Айти НАО" 5879650,00)</t>
  </si>
  <si>
    <t>ООО "М-Айти НАО"</t>
  </si>
  <si>
    <t>Администрация ЗР</t>
  </si>
  <si>
    <t>3569ПКС/1/2022 от 01.01.2022</t>
  </si>
  <si>
    <t>№ 3302/П от 01.01.2022</t>
  </si>
  <si>
    <t>№ 3812 от 01.01.2022</t>
  </si>
  <si>
    <t>МО "Городское поселение "Рабочий поселок Искателей" НАО</t>
  </si>
  <si>
    <t>792 от 27.04.2021</t>
  </si>
  <si>
    <t>ООО "Арктик Телком"</t>
  </si>
  <si>
    <t>№ 0184300000422000004 от 14.02.2022</t>
  </si>
  <si>
    <t>№ 1002/2022/1 от 01.01.2022</t>
  </si>
  <si>
    <t>№ 0184300000521000051 от 31.12.2021</t>
  </si>
  <si>
    <t>б/н от 15.04.2022</t>
  </si>
  <si>
    <t>Физ. Лицо</t>
  </si>
  <si>
    <t>№ 1-ОМАСЦО ГО/2022 от 04.01.2022</t>
  </si>
  <si>
    <t>№ 0184300000422000001 от 06.02.2022</t>
  </si>
  <si>
    <t>№ 0184300000422000005 от 21.02.2022</t>
  </si>
  <si>
    <t>авансовый отчет</t>
  </si>
  <si>
    <t>№ 9 от 11.04.2022</t>
  </si>
  <si>
    <t>№ 8 от 11.04.2022</t>
  </si>
  <si>
    <t xml:space="preserve">ИП Бобриков </t>
  </si>
  <si>
    <t>№ 7 от 01.04.2022</t>
  </si>
  <si>
    <t>№ 09-05-2021 от 13.05.2021</t>
  </si>
  <si>
    <t>ООО "ПРОМПРОЕКТ"</t>
  </si>
  <si>
    <t>№ 5/22-У от 31.01.2022</t>
  </si>
  <si>
    <t>ИП Лудников</t>
  </si>
  <si>
    <t>№ 64 от 13.05.2022, № 65 от 17.05.2022, № 66 от 21.05.2022, № 67 от 21.05.2022</t>
  </si>
  <si>
    <t>Физ. лица</t>
  </si>
  <si>
    <t>Физ. лицо</t>
  </si>
  <si>
    <t>Б/н от 19.05.2022</t>
  </si>
  <si>
    <t>Постановление № 90 от 21.05.2018, табель за период с 01 по 31.01.2022, с 01 по 31 марта, с 01 по 31 мая</t>
  </si>
  <si>
    <t>№ 009/22-ОУ от 19.05.2022</t>
  </si>
  <si>
    <t>ГУП НАО "Нарьяндорремстрой"</t>
  </si>
  <si>
    <t>б/н от 17.05.2022</t>
  </si>
  <si>
    <t>Физ.лицо</t>
  </si>
  <si>
    <t>б/н от 11.05.2022</t>
  </si>
  <si>
    <t>Постановление № 55 от 15.05.2018, табель за период с 25.01.2022 по 15.06.2022</t>
  </si>
  <si>
    <t>ИП Стремоусова</t>
  </si>
  <si>
    <t>№ б/н от 24.05.2022</t>
  </si>
  <si>
    <t>№ 20,21,22 от 30.04.2022</t>
  </si>
  <si>
    <t>№ 67-22/ТО от 11.01.2022</t>
  </si>
  <si>
    <t>№ 47/РУ-2022 от 10.01.2022</t>
  </si>
  <si>
    <t>МП ЗР "Севержилкомсервис"</t>
  </si>
  <si>
    <t>№ 9/1 от 28.05.2022</t>
  </si>
  <si>
    <t>МКП ЖКХ МО "Тиманский сельсовет"</t>
  </si>
  <si>
    <t>по состоянию на 01 октября 2022 года (с начала года нарастающим итогом)</t>
  </si>
  <si>
    <t>б/н от 01.06.2022</t>
  </si>
  <si>
    <t>№ 0184300000422000055 от 22.04.2022</t>
  </si>
  <si>
    <t>ИП Коткин Н.В.</t>
  </si>
  <si>
    <t>№ 01-15-58/21 от 12.05.2021</t>
  </si>
  <si>
    <t>б/н от 09.01.2022</t>
  </si>
  <si>
    <t>Нижне-Печорское ПО</t>
  </si>
  <si>
    <t>№ 23-22-ТО от 10.01.2022</t>
  </si>
  <si>
    <t>01-22 от 01.01.2022; 0184300000422000105 от 17.05.2022</t>
  </si>
  <si>
    <t>№ 8 от 04.07.2022</t>
  </si>
  <si>
    <t>Бараков Н.П.</t>
  </si>
  <si>
    <t>01-15-53/21 от 10.12.2022</t>
  </si>
  <si>
    <t>АО "Нарьян-Марский объединенный авиаотряд"</t>
  </si>
  <si>
    <t>№ 01-15-45/22 от 14.06.2022</t>
  </si>
  <si>
    <t>ООО "Комплекспоставка"</t>
  </si>
  <si>
    <t>№ 24 от 08.07.2022</t>
  </si>
  <si>
    <t>№ 28/06/21/13 от 21.06.2022; № б/н от 15.08.2022</t>
  </si>
  <si>
    <t>28.07.2022; 15.08.2022</t>
  </si>
  <si>
    <t>ООО "Пожрезерв"    ИП Канев В.И.</t>
  </si>
  <si>
    <t>№ 33/07/08 от 08.07.2022; № 42/08/03 от 03.08.2022</t>
  </si>
  <si>
    <t>ООО "Пожрезерв"</t>
  </si>
  <si>
    <t>01.08.2022; 16.08.2022</t>
  </si>
  <si>
    <t>ИП Слезкина Е.О.</t>
  </si>
  <si>
    <t>01-15-22/22 от 21.03.2022</t>
  </si>
  <si>
    <t>№ 6 от 01.08.2022</t>
  </si>
  <si>
    <t>ИП Прокушев В.А.</t>
  </si>
  <si>
    <t>№ 2 от 14.07.2022; № 21 от 16.07.2022</t>
  </si>
  <si>
    <t>14.07.2022; 16.07.2022</t>
  </si>
  <si>
    <t>ООО "Эра"</t>
  </si>
  <si>
    <t>№ 01-15-53/22 от 02.08.2022</t>
  </si>
  <si>
    <t>ООО "Металло-тентовые конструкции"</t>
  </si>
  <si>
    <t>№ 12 от 01.09.2022</t>
  </si>
  <si>
    <t>ИП Малой А.В.</t>
  </si>
  <si>
    <t>Постановление № 80 от 12.12.2019, табель за период с 01.01.2022 по 31.03.2022, с 01.09.2022 по30.09.2022</t>
  </si>
  <si>
    <t>№ 50/08/22 от22.08.2022</t>
  </si>
  <si>
    <t>по состоянию на 01 октября 2022  года (с начала года нарастающим итогом)</t>
  </si>
  <si>
    <t>Кассовое исполнение на 01.10.2022</t>
  </si>
  <si>
    <t>Фактически освоено на 01.10.2022</t>
  </si>
  <si>
    <t>План на 01.10.2022</t>
  </si>
  <si>
    <t>1</t>
  </si>
  <si>
    <t>1.1</t>
  </si>
  <si>
    <t>1.2</t>
  </si>
  <si>
    <t>1.8</t>
  </si>
  <si>
    <t>2</t>
  </si>
  <si>
    <t>3</t>
  </si>
  <si>
    <t>5</t>
  </si>
  <si>
    <t>7.1</t>
  </si>
  <si>
    <t>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</si>
  <si>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</si>
  <si>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</si>
  <si>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</si>
  <si>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</si>
  <si>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</si>
  <si>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</si>
  <si>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</si>
  <si>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</si>
  <si>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</si>
  <si>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</si>
  <si>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</si>
  <si>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</si>
  <si>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</si>
  <si>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</si>
  <si>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№ 0184300000422000078 от 11.05.2022 </t>
  </si>
  <si>
    <t>ООО "АВТОМАРКЕТ"</t>
  </si>
  <si>
    <t>Фактическое выполнение,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</si>
</sst>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.5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7" fillId="3" borderId="9">
      <alignment horizontal="right" vertical="top" shrinkToFit="1"/>
    </xf>
  </cellStyleXfs>
  <cellXfs count="13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Fill="1"/>
    <xf numFmtId="4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165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0" applyNumberFormat="1" applyFont="1" applyFill="1" applyBorder="1" applyAlignment="1">
      <alignment horizontal="left" vertical="center" wrapText="1"/>
    </xf>
    <xf numFmtId="165" fontId="11" fillId="0" borderId="1" xfId="0" applyNumberFormat="1" applyFont="1" applyBorder="1" applyAlignment="1">
      <alignment horizontal="left" vertical="center" wrapText="1"/>
    </xf>
    <xf numFmtId="0" fontId="13" fillId="0" borderId="0" xfId="0" applyFont="1"/>
    <xf numFmtId="0" fontId="12" fillId="0" borderId="0" xfId="0" applyFont="1"/>
    <xf numFmtId="164" fontId="12" fillId="0" borderId="0" xfId="0" applyNumberFormat="1" applyFont="1"/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9" fillId="4" borderId="1" xfId="2" applyNumberFormat="1" applyFont="1" applyFill="1" applyBorder="1" applyAlignment="1">
      <alignment horizontal="right" vertical="center" wrapText="1"/>
    </xf>
    <xf numFmtId="166" fontId="9" fillId="4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1" fillId="0" borderId="1" xfId="1" applyNumberFormat="1" applyFont="1" applyBorder="1"/>
    <xf numFmtId="0" fontId="11" fillId="0" borderId="1" xfId="0" applyFont="1" applyBorder="1"/>
    <xf numFmtId="0" fontId="11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2" applyNumberFormat="1" applyFont="1" applyFill="1" applyBorder="1" applyAlignment="1">
      <alignment horizontal="right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5" fontId="15" fillId="0" borderId="0" xfId="0" applyNumberFormat="1" applyFont="1"/>
    <xf numFmtId="164" fontId="9" fillId="2" borderId="1" xfId="2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1" fillId="2" borderId="7" xfId="2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1" fillId="0" borderId="0" xfId="0" applyNumberFormat="1" applyFont="1"/>
    <xf numFmtId="164" fontId="11" fillId="0" borderId="0" xfId="0" applyNumberFormat="1" applyFont="1" applyFill="1"/>
    <xf numFmtId="164" fontId="13" fillId="0" borderId="0" xfId="0" applyNumberFormat="1" applyFont="1"/>
    <xf numFmtId="164" fontId="13" fillId="0" borderId="0" xfId="0" applyNumberFormat="1" applyFont="1" applyFill="1"/>
    <xf numFmtId="165" fontId="9" fillId="0" borderId="5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165" fontId="9" fillId="0" borderId="1" xfId="0" applyNumberFormat="1" applyFont="1" applyBorder="1" applyAlignment="1">
      <alignment vertical="center" wrapText="1"/>
    </xf>
    <xf numFmtId="14" fontId="5" fillId="0" borderId="3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64" fontId="12" fillId="0" borderId="0" xfId="0" applyNumberFormat="1" applyFont="1" applyAlignment="1">
      <alignment horizontal="center" wrapText="1"/>
    </xf>
    <xf numFmtId="164" fontId="12" fillId="0" borderId="8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164" fontId="14" fillId="0" borderId="6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tabSelected="1" view="pageBreakPreview" zoomScale="90" zoomScaleNormal="100" zoomScaleSheetLayoutView="90" workbookViewId="0">
      <selection activeCell="K7" sqref="K7"/>
    </sheetView>
  </sheetViews>
  <sheetFormatPr defaultRowHeight="16.5" x14ac:dyDescent="0.25"/>
  <cols>
    <col min="1" max="1" width="52" style="65" customWidth="1"/>
    <col min="2" max="2" width="11.7109375" style="99" customWidth="1"/>
    <col min="3" max="3" width="9.28515625" style="99" bestFit="1" customWidth="1"/>
    <col min="4" max="4" width="11" style="99" customWidth="1"/>
    <col min="5" max="5" width="10.140625" style="100" bestFit="1" customWidth="1"/>
    <col min="6" max="6" width="9.28515625" style="100" bestFit="1" customWidth="1"/>
    <col min="7" max="7" width="10.140625" style="100" bestFit="1" customWidth="1"/>
    <col min="8" max="8" width="12.28515625" style="99" bestFit="1" customWidth="1"/>
    <col min="9" max="9" width="9.28515625" style="99" bestFit="1" customWidth="1"/>
    <col min="10" max="10" width="10.42578125" style="99" bestFit="1" customWidth="1"/>
    <col min="11" max="11" width="13.42578125" style="99" customWidth="1"/>
    <col min="12" max="12" width="9.28515625" style="65" bestFit="1" customWidth="1"/>
    <col min="13" max="13" width="10.140625" style="65" bestFit="1" customWidth="1"/>
    <col min="14" max="14" width="28.28515625" style="65" customWidth="1"/>
    <col min="15" max="15" width="34.7109375" style="65" customWidth="1"/>
    <col min="16" max="16384" width="9.140625" style="65"/>
  </cols>
  <sheetData>
    <row r="1" spans="1:16" ht="37.5" customHeight="1" x14ac:dyDescent="0.25">
      <c r="A1" s="107" t="s">
        <v>33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</row>
    <row r="2" spans="1:16" x14ac:dyDescent="0.25">
      <c r="A2" s="66"/>
      <c r="B2" s="67"/>
      <c r="C2" s="67"/>
      <c r="D2" s="108" t="s">
        <v>168</v>
      </c>
      <c r="E2" s="108"/>
      <c r="F2" s="108"/>
      <c r="G2" s="108"/>
      <c r="H2" s="108"/>
      <c r="I2" s="108"/>
      <c r="J2" s="108"/>
      <c r="K2" s="108"/>
      <c r="L2" s="108"/>
      <c r="M2" s="67"/>
      <c r="N2" s="66"/>
      <c r="O2" s="66"/>
    </row>
    <row r="3" spans="1:16" ht="31.5" customHeight="1" x14ac:dyDescent="0.25">
      <c r="A3" s="110" t="s">
        <v>0</v>
      </c>
      <c r="B3" s="111" t="s">
        <v>1</v>
      </c>
      <c r="C3" s="111"/>
      <c r="D3" s="111"/>
      <c r="E3" s="112" t="s">
        <v>171</v>
      </c>
      <c r="F3" s="113"/>
      <c r="G3" s="114"/>
      <c r="H3" s="111" t="s">
        <v>169</v>
      </c>
      <c r="I3" s="111"/>
      <c r="J3" s="111"/>
      <c r="K3" s="111" t="s">
        <v>170</v>
      </c>
      <c r="L3" s="111"/>
      <c r="M3" s="111"/>
      <c r="N3" s="111" t="s">
        <v>32</v>
      </c>
      <c r="O3" s="109" t="s">
        <v>31</v>
      </c>
    </row>
    <row r="4" spans="1:16" ht="15.75" customHeight="1" x14ac:dyDescent="0.25">
      <c r="A4" s="110"/>
      <c r="B4" s="111" t="s">
        <v>2</v>
      </c>
      <c r="C4" s="111" t="s">
        <v>3</v>
      </c>
      <c r="D4" s="111"/>
      <c r="E4" s="115" t="s">
        <v>2</v>
      </c>
      <c r="F4" s="112" t="s">
        <v>30</v>
      </c>
      <c r="G4" s="114"/>
      <c r="H4" s="111" t="s">
        <v>2</v>
      </c>
      <c r="I4" s="111" t="s">
        <v>3</v>
      </c>
      <c r="J4" s="111"/>
      <c r="K4" s="111" t="s">
        <v>2</v>
      </c>
      <c r="L4" s="111" t="s">
        <v>3</v>
      </c>
      <c r="M4" s="111"/>
      <c r="N4" s="111"/>
      <c r="O4" s="109"/>
    </row>
    <row r="5" spans="1:16" ht="33.75" customHeight="1" x14ac:dyDescent="0.25">
      <c r="A5" s="110"/>
      <c r="B5" s="111"/>
      <c r="C5" s="68" t="s">
        <v>4</v>
      </c>
      <c r="D5" s="68" t="s">
        <v>5</v>
      </c>
      <c r="E5" s="116"/>
      <c r="F5" s="69" t="s">
        <v>4</v>
      </c>
      <c r="G5" s="69" t="s">
        <v>5</v>
      </c>
      <c r="H5" s="111"/>
      <c r="I5" s="68" t="s">
        <v>4</v>
      </c>
      <c r="J5" s="68" t="s">
        <v>5</v>
      </c>
      <c r="K5" s="111"/>
      <c r="L5" s="68" t="s">
        <v>4</v>
      </c>
      <c r="M5" s="68" t="s">
        <v>5</v>
      </c>
      <c r="N5" s="111"/>
      <c r="O5" s="109"/>
    </row>
    <row r="6" spans="1:16" x14ac:dyDescent="0.25">
      <c r="A6" s="70">
        <v>1</v>
      </c>
      <c r="B6" s="70">
        <v>2</v>
      </c>
      <c r="C6" s="70">
        <v>3</v>
      </c>
      <c r="D6" s="70">
        <v>4</v>
      </c>
      <c r="E6" s="71">
        <v>5</v>
      </c>
      <c r="F6" s="71">
        <v>6</v>
      </c>
      <c r="G6" s="71">
        <v>7</v>
      </c>
      <c r="H6" s="70">
        <v>8</v>
      </c>
      <c r="I6" s="70">
        <v>9</v>
      </c>
      <c r="J6" s="70">
        <v>10</v>
      </c>
      <c r="K6" s="70">
        <v>11</v>
      </c>
      <c r="L6" s="70">
        <v>12</v>
      </c>
      <c r="M6" s="70">
        <v>13</v>
      </c>
      <c r="N6" s="70">
        <v>14</v>
      </c>
      <c r="O6" s="72">
        <v>15</v>
      </c>
    </row>
    <row r="7" spans="1:16" s="76" customFormat="1" x14ac:dyDescent="0.25">
      <c r="A7" s="73" t="s">
        <v>6</v>
      </c>
      <c r="B7" s="74">
        <f t="shared" ref="B7:M7" si="0">B9+B29+B30+B31+B32+B51+B52+B53+B60+B65</f>
        <v>36574.5</v>
      </c>
      <c r="C7" s="74">
        <f t="shared" si="0"/>
        <v>0</v>
      </c>
      <c r="D7" s="74">
        <f t="shared" si="0"/>
        <v>36574.5</v>
      </c>
      <c r="E7" s="74">
        <f t="shared" si="0"/>
        <v>24837.8</v>
      </c>
      <c r="F7" s="74">
        <f t="shared" si="0"/>
        <v>0</v>
      </c>
      <c r="G7" s="74">
        <f t="shared" si="0"/>
        <v>24837.8</v>
      </c>
      <c r="H7" s="74">
        <f>J7</f>
        <v>24416.1</v>
      </c>
      <c r="I7" s="74">
        <f t="shared" si="0"/>
        <v>0</v>
      </c>
      <c r="J7" s="74">
        <f t="shared" si="0"/>
        <v>24416.1</v>
      </c>
      <c r="K7" s="74">
        <f t="shared" si="0"/>
        <v>24416.1</v>
      </c>
      <c r="L7" s="74">
        <f t="shared" si="0"/>
        <v>0</v>
      </c>
      <c r="M7" s="74">
        <f t="shared" si="0"/>
        <v>24416.1</v>
      </c>
      <c r="N7" s="75">
        <f>H7/E7</f>
        <v>0.98302184573512952</v>
      </c>
      <c r="O7" s="75">
        <f>K7/E7</f>
        <v>0.98302184573512952</v>
      </c>
    </row>
    <row r="8" spans="1:16" s="82" customFormat="1" x14ac:dyDescent="0.25">
      <c r="A8" s="77" t="s">
        <v>7</v>
      </c>
      <c r="B8" s="78"/>
      <c r="C8" s="78"/>
      <c r="D8" s="78"/>
      <c r="E8" s="79"/>
      <c r="F8" s="79"/>
      <c r="G8" s="79"/>
      <c r="H8" s="78"/>
      <c r="I8" s="78"/>
      <c r="J8" s="78"/>
      <c r="K8" s="78"/>
      <c r="L8" s="78"/>
      <c r="M8" s="78"/>
      <c r="N8" s="80"/>
      <c r="O8" s="81"/>
    </row>
    <row r="9" spans="1:16" s="76" customFormat="1" ht="89.25" customHeight="1" x14ac:dyDescent="0.25">
      <c r="A9" s="83" t="s">
        <v>24</v>
      </c>
      <c r="B9" s="84">
        <f>SUM(B10:B28)</f>
        <v>465.40000000000015</v>
      </c>
      <c r="C9" s="84">
        <f t="shared" ref="C9:M9" si="1">SUM(C10:C28)</f>
        <v>0</v>
      </c>
      <c r="D9" s="84">
        <f t="shared" si="1"/>
        <v>465.40000000000015</v>
      </c>
      <c r="E9" s="84">
        <f>SUM(E10:E28)</f>
        <v>163.20000000000002</v>
      </c>
      <c r="F9" s="84">
        <f t="shared" si="1"/>
        <v>0</v>
      </c>
      <c r="G9" s="84">
        <f t="shared" si="1"/>
        <v>163.20000000000002</v>
      </c>
      <c r="H9" s="84">
        <f t="shared" si="1"/>
        <v>93.3</v>
      </c>
      <c r="I9" s="84">
        <f t="shared" si="1"/>
        <v>0</v>
      </c>
      <c r="J9" s="84">
        <f t="shared" si="1"/>
        <v>93.3</v>
      </c>
      <c r="K9" s="84">
        <f t="shared" si="1"/>
        <v>93.3</v>
      </c>
      <c r="L9" s="84">
        <f t="shared" si="1"/>
        <v>0</v>
      </c>
      <c r="M9" s="84">
        <f t="shared" si="1"/>
        <v>93.3</v>
      </c>
      <c r="N9" s="85">
        <f>H9/E9</f>
        <v>0.5716911764705882</v>
      </c>
      <c r="O9" s="85">
        <f>K9/E9</f>
        <v>0.5716911764705882</v>
      </c>
    </row>
    <row r="10" spans="1:16" s="76" customFormat="1" ht="33" x14ac:dyDescent="0.25">
      <c r="A10" s="61" t="s">
        <v>52</v>
      </c>
      <c r="B10" s="86">
        <f>D10</f>
        <v>11.6</v>
      </c>
      <c r="C10" s="78">
        <v>0</v>
      </c>
      <c r="D10" s="78">
        <v>11.6</v>
      </c>
      <c r="E10" s="79">
        <f>G10</f>
        <v>0</v>
      </c>
      <c r="F10" s="79">
        <v>0</v>
      </c>
      <c r="G10" s="79">
        <v>0</v>
      </c>
      <c r="H10" s="79">
        <f>J10</f>
        <v>0</v>
      </c>
      <c r="I10" s="78">
        <v>0</v>
      </c>
      <c r="J10" s="78">
        <v>0</v>
      </c>
      <c r="K10" s="79">
        <f>M10</f>
        <v>0</v>
      </c>
      <c r="L10" s="78">
        <v>0</v>
      </c>
      <c r="M10" s="78">
        <v>0</v>
      </c>
      <c r="N10" s="87">
        <v>0</v>
      </c>
      <c r="O10" s="87">
        <v>0</v>
      </c>
    </row>
    <row r="11" spans="1:16" s="76" customFormat="1" ht="33" x14ac:dyDescent="0.25">
      <c r="A11" s="62" t="s">
        <v>53</v>
      </c>
      <c r="B11" s="86">
        <f t="shared" ref="B11:B28" si="2">D11</f>
        <v>58.1</v>
      </c>
      <c r="C11" s="78">
        <v>0</v>
      </c>
      <c r="D11" s="78">
        <v>58.1</v>
      </c>
      <c r="E11" s="79">
        <f t="shared" ref="E11:E28" si="3">G11</f>
        <v>0</v>
      </c>
      <c r="F11" s="79">
        <v>0</v>
      </c>
      <c r="G11" s="79">
        <v>0</v>
      </c>
      <c r="H11" s="79">
        <f t="shared" ref="H11:H28" si="4">J11</f>
        <v>0</v>
      </c>
      <c r="I11" s="78">
        <v>0</v>
      </c>
      <c r="J11" s="78">
        <v>0</v>
      </c>
      <c r="K11" s="79">
        <f t="shared" ref="K11:K28" si="5">M11</f>
        <v>0</v>
      </c>
      <c r="L11" s="78">
        <v>0</v>
      </c>
      <c r="M11" s="78">
        <v>0</v>
      </c>
      <c r="N11" s="87">
        <v>0</v>
      </c>
      <c r="O11" s="87">
        <v>0</v>
      </c>
    </row>
    <row r="12" spans="1:16" s="76" customFormat="1" ht="33" x14ac:dyDescent="0.25">
      <c r="A12" s="62" t="s">
        <v>54</v>
      </c>
      <c r="B12" s="86">
        <f t="shared" si="2"/>
        <v>35</v>
      </c>
      <c r="C12" s="78">
        <v>0</v>
      </c>
      <c r="D12" s="78">
        <v>35</v>
      </c>
      <c r="E12" s="79">
        <f t="shared" si="3"/>
        <v>35</v>
      </c>
      <c r="F12" s="79">
        <v>0</v>
      </c>
      <c r="G12" s="79">
        <v>35</v>
      </c>
      <c r="H12" s="79">
        <f t="shared" si="4"/>
        <v>35</v>
      </c>
      <c r="I12" s="78">
        <v>0</v>
      </c>
      <c r="J12" s="78">
        <v>35</v>
      </c>
      <c r="K12" s="79">
        <f t="shared" si="5"/>
        <v>35</v>
      </c>
      <c r="L12" s="78">
        <v>0</v>
      </c>
      <c r="M12" s="78">
        <v>35</v>
      </c>
      <c r="N12" s="87">
        <v>1</v>
      </c>
      <c r="O12" s="87">
        <v>1</v>
      </c>
    </row>
    <row r="13" spans="1:16" s="76" customFormat="1" ht="33" x14ac:dyDescent="0.25">
      <c r="A13" s="62" t="s">
        <v>55</v>
      </c>
      <c r="B13" s="86">
        <f t="shared" si="2"/>
        <v>11.6</v>
      </c>
      <c r="C13" s="78">
        <v>0</v>
      </c>
      <c r="D13" s="78">
        <v>11.6</v>
      </c>
      <c r="E13" s="79">
        <f t="shared" si="3"/>
        <v>0</v>
      </c>
      <c r="F13" s="79">
        <v>0</v>
      </c>
      <c r="G13" s="79">
        <v>0</v>
      </c>
      <c r="H13" s="79">
        <f t="shared" si="4"/>
        <v>0</v>
      </c>
      <c r="I13" s="78">
        <v>0</v>
      </c>
      <c r="J13" s="78">
        <v>0</v>
      </c>
      <c r="K13" s="79">
        <f t="shared" si="5"/>
        <v>0</v>
      </c>
      <c r="L13" s="78">
        <v>0</v>
      </c>
      <c r="M13" s="78">
        <v>0</v>
      </c>
      <c r="N13" s="87">
        <v>0</v>
      </c>
      <c r="O13" s="87">
        <v>0</v>
      </c>
      <c r="P13" s="88"/>
    </row>
    <row r="14" spans="1:16" s="76" customFormat="1" ht="33" x14ac:dyDescent="0.25">
      <c r="A14" s="62" t="s">
        <v>56</v>
      </c>
      <c r="B14" s="86">
        <f t="shared" si="2"/>
        <v>11.6</v>
      </c>
      <c r="C14" s="78">
        <v>0</v>
      </c>
      <c r="D14" s="78">
        <v>11.6</v>
      </c>
      <c r="E14" s="79">
        <f t="shared" si="3"/>
        <v>11.6</v>
      </c>
      <c r="F14" s="79">
        <v>0</v>
      </c>
      <c r="G14" s="79">
        <v>11.6</v>
      </c>
      <c r="H14" s="79">
        <f t="shared" si="4"/>
        <v>0</v>
      </c>
      <c r="I14" s="78">
        <v>0</v>
      </c>
      <c r="J14" s="78">
        <v>0</v>
      </c>
      <c r="K14" s="79">
        <f t="shared" si="5"/>
        <v>0</v>
      </c>
      <c r="L14" s="78">
        <v>0</v>
      </c>
      <c r="M14" s="78">
        <v>0</v>
      </c>
      <c r="N14" s="87">
        <v>0</v>
      </c>
      <c r="O14" s="87">
        <v>0</v>
      </c>
      <c r="P14" s="88"/>
    </row>
    <row r="15" spans="1:16" s="76" customFormat="1" ht="33" x14ac:dyDescent="0.25">
      <c r="A15" s="62" t="s">
        <v>57</v>
      </c>
      <c r="B15" s="86">
        <f t="shared" si="2"/>
        <v>11.6</v>
      </c>
      <c r="C15" s="78">
        <v>0</v>
      </c>
      <c r="D15" s="78">
        <v>11.6</v>
      </c>
      <c r="E15" s="79">
        <f t="shared" si="3"/>
        <v>0</v>
      </c>
      <c r="F15" s="79">
        <v>0</v>
      </c>
      <c r="G15" s="79">
        <v>0</v>
      </c>
      <c r="H15" s="79">
        <f t="shared" si="4"/>
        <v>0</v>
      </c>
      <c r="I15" s="78">
        <v>0</v>
      </c>
      <c r="J15" s="78">
        <v>0</v>
      </c>
      <c r="K15" s="79">
        <f t="shared" si="5"/>
        <v>0</v>
      </c>
      <c r="L15" s="78">
        <v>0</v>
      </c>
      <c r="M15" s="78">
        <v>0</v>
      </c>
      <c r="N15" s="87">
        <v>0</v>
      </c>
      <c r="O15" s="87">
        <v>0</v>
      </c>
      <c r="P15" s="88"/>
    </row>
    <row r="16" spans="1:16" s="76" customFormat="1" ht="33" x14ac:dyDescent="0.25">
      <c r="A16" s="62" t="s">
        <v>58</v>
      </c>
      <c r="B16" s="86">
        <f t="shared" si="2"/>
        <v>11.6</v>
      </c>
      <c r="C16" s="78">
        <v>0</v>
      </c>
      <c r="D16" s="78">
        <v>11.6</v>
      </c>
      <c r="E16" s="79">
        <f t="shared" si="3"/>
        <v>0</v>
      </c>
      <c r="F16" s="79">
        <v>0</v>
      </c>
      <c r="G16" s="79">
        <v>0</v>
      </c>
      <c r="H16" s="79">
        <f t="shared" si="4"/>
        <v>0</v>
      </c>
      <c r="I16" s="78">
        <v>0</v>
      </c>
      <c r="J16" s="78">
        <v>0</v>
      </c>
      <c r="K16" s="79">
        <f t="shared" si="5"/>
        <v>0</v>
      </c>
      <c r="L16" s="78">
        <v>0</v>
      </c>
      <c r="M16" s="78">
        <v>0</v>
      </c>
      <c r="N16" s="87">
        <v>0</v>
      </c>
      <c r="O16" s="87">
        <v>0</v>
      </c>
      <c r="P16" s="88"/>
    </row>
    <row r="17" spans="1:16" s="76" customFormat="1" ht="33" x14ac:dyDescent="0.25">
      <c r="A17" s="62" t="s">
        <v>59</v>
      </c>
      <c r="B17" s="86">
        <f t="shared" si="2"/>
        <v>35</v>
      </c>
      <c r="C17" s="78">
        <v>0</v>
      </c>
      <c r="D17" s="78">
        <v>35</v>
      </c>
      <c r="E17" s="79">
        <f t="shared" si="3"/>
        <v>35</v>
      </c>
      <c r="F17" s="79">
        <v>0</v>
      </c>
      <c r="G17" s="79">
        <v>35</v>
      </c>
      <c r="H17" s="79">
        <f t="shared" si="4"/>
        <v>0</v>
      </c>
      <c r="I17" s="78">
        <v>0</v>
      </c>
      <c r="J17" s="78">
        <v>0</v>
      </c>
      <c r="K17" s="79">
        <f t="shared" si="5"/>
        <v>0</v>
      </c>
      <c r="L17" s="78">
        <v>0</v>
      </c>
      <c r="M17" s="78">
        <v>0</v>
      </c>
      <c r="N17" s="87">
        <v>0</v>
      </c>
      <c r="O17" s="87">
        <v>0</v>
      </c>
      <c r="P17" s="88"/>
    </row>
    <row r="18" spans="1:16" s="76" customFormat="1" ht="33" x14ac:dyDescent="0.25">
      <c r="A18" s="62" t="s">
        <v>60</v>
      </c>
      <c r="B18" s="86">
        <f t="shared" si="2"/>
        <v>46.5</v>
      </c>
      <c r="C18" s="78">
        <v>0</v>
      </c>
      <c r="D18" s="78">
        <v>46.5</v>
      </c>
      <c r="E18" s="79">
        <f t="shared" si="3"/>
        <v>0</v>
      </c>
      <c r="F18" s="79">
        <v>0</v>
      </c>
      <c r="G18" s="79">
        <v>0</v>
      </c>
      <c r="H18" s="79">
        <f t="shared" si="4"/>
        <v>0</v>
      </c>
      <c r="I18" s="78">
        <v>0</v>
      </c>
      <c r="J18" s="78">
        <v>0</v>
      </c>
      <c r="K18" s="79">
        <f t="shared" si="5"/>
        <v>0</v>
      </c>
      <c r="L18" s="78">
        <v>0</v>
      </c>
      <c r="M18" s="78">
        <v>0</v>
      </c>
      <c r="N18" s="87">
        <v>0</v>
      </c>
      <c r="O18" s="87">
        <v>0</v>
      </c>
      <c r="P18" s="88"/>
    </row>
    <row r="19" spans="1:16" s="76" customFormat="1" ht="33" x14ac:dyDescent="0.25">
      <c r="A19" s="63" t="s">
        <v>61</v>
      </c>
      <c r="B19" s="86">
        <f t="shared" si="2"/>
        <v>46.5</v>
      </c>
      <c r="C19" s="78">
        <v>0</v>
      </c>
      <c r="D19" s="78">
        <v>46.5</v>
      </c>
      <c r="E19" s="79">
        <f t="shared" si="3"/>
        <v>0</v>
      </c>
      <c r="F19" s="79">
        <v>0</v>
      </c>
      <c r="G19" s="79">
        <v>0</v>
      </c>
      <c r="H19" s="79">
        <f t="shared" si="4"/>
        <v>0</v>
      </c>
      <c r="I19" s="78">
        <v>0</v>
      </c>
      <c r="J19" s="78">
        <v>0</v>
      </c>
      <c r="K19" s="79">
        <f t="shared" si="5"/>
        <v>0</v>
      </c>
      <c r="L19" s="78">
        <v>0</v>
      </c>
      <c r="M19" s="78">
        <v>0</v>
      </c>
      <c r="N19" s="87">
        <v>0</v>
      </c>
      <c r="O19" s="87">
        <v>0</v>
      </c>
      <c r="P19" s="88"/>
    </row>
    <row r="20" spans="1:16" s="76" customFormat="1" ht="33" x14ac:dyDescent="0.25">
      <c r="A20" s="62" t="s">
        <v>62</v>
      </c>
      <c r="B20" s="86">
        <f t="shared" si="2"/>
        <v>35</v>
      </c>
      <c r="C20" s="78">
        <v>0</v>
      </c>
      <c r="D20" s="78">
        <v>35</v>
      </c>
      <c r="E20" s="79">
        <f t="shared" si="3"/>
        <v>0</v>
      </c>
      <c r="F20" s="79">
        <v>0</v>
      </c>
      <c r="G20" s="79">
        <v>0</v>
      </c>
      <c r="H20" s="79">
        <f t="shared" si="4"/>
        <v>0</v>
      </c>
      <c r="I20" s="78">
        <v>0</v>
      </c>
      <c r="J20" s="78">
        <v>0</v>
      </c>
      <c r="K20" s="79">
        <f t="shared" si="5"/>
        <v>0</v>
      </c>
      <c r="L20" s="78">
        <v>0</v>
      </c>
      <c r="M20" s="78">
        <v>0</v>
      </c>
      <c r="N20" s="87">
        <v>0</v>
      </c>
      <c r="O20" s="87">
        <v>0</v>
      </c>
      <c r="P20" s="88"/>
    </row>
    <row r="21" spans="1:16" s="76" customFormat="1" ht="33" x14ac:dyDescent="0.25">
      <c r="A21" s="62" t="s">
        <v>63</v>
      </c>
      <c r="B21" s="86">
        <f t="shared" si="2"/>
        <v>35</v>
      </c>
      <c r="C21" s="78">
        <v>0</v>
      </c>
      <c r="D21" s="78">
        <v>35</v>
      </c>
      <c r="E21" s="79">
        <f t="shared" si="3"/>
        <v>35</v>
      </c>
      <c r="F21" s="79">
        <v>0</v>
      </c>
      <c r="G21" s="79">
        <v>35</v>
      </c>
      <c r="H21" s="79">
        <f t="shared" si="4"/>
        <v>35</v>
      </c>
      <c r="I21" s="78">
        <v>0</v>
      </c>
      <c r="J21" s="78">
        <v>35</v>
      </c>
      <c r="K21" s="79">
        <f t="shared" si="5"/>
        <v>35</v>
      </c>
      <c r="L21" s="78">
        <v>0</v>
      </c>
      <c r="M21" s="78">
        <v>35</v>
      </c>
      <c r="N21" s="87">
        <v>1</v>
      </c>
      <c r="O21" s="87">
        <v>1</v>
      </c>
      <c r="P21" s="88"/>
    </row>
    <row r="22" spans="1:16" s="76" customFormat="1" ht="33" x14ac:dyDescent="0.25">
      <c r="A22" s="62" t="s">
        <v>64</v>
      </c>
      <c r="B22" s="86">
        <f t="shared" si="2"/>
        <v>23.3</v>
      </c>
      <c r="C22" s="78">
        <v>0</v>
      </c>
      <c r="D22" s="78">
        <v>23.3</v>
      </c>
      <c r="E22" s="79">
        <f t="shared" si="3"/>
        <v>0</v>
      </c>
      <c r="F22" s="79">
        <v>0</v>
      </c>
      <c r="G22" s="79">
        <v>0</v>
      </c>
      <c r="H22" s="79">
        <f t="shared" si="4"/>
        <v>0</v>
      </c>
      <c r="I22" s="78">
        <v>0</v>
      </c>
      <c r="J22" s="78">
        <v>0</v>
      </c>
      <c r="K22" s="79">
        <f t="shared" si="5"/>
        <v>0</v>
      </c>
      <c r="L22" s="78">
        <v>0</v>
      </c>
      <c r="M22" s="78">
        <v>0</v>
      </c>
      <c r="N22" s="87">
        <v>0</v>
      </c>
      <c r="O22" s="87">
        <v>0</v>
      </c>
      <c r="P22" s="88"/>
    </row>
    <row r="23" spans="1:16" s="76" customFormat="1" ht="33" x14ac:dyDescent="0.25">
      <c r="A23" s="62" t="s">
        <v>65</v>
      </c>
      <c r="B23" s="86">
        <f t="shared" si="2"/>
        <v>11.6</v>
      </c>
      <c r="C23" s="78">
        <v>0</v>
      </c>
      <c r="D23" s="78">
        <v>11.6</v>
      </c>
      <c r="E23" s="79">
        <f t="shared" si="3"/>
        <v>0</v>
      </c>
      <c r="F23" s="79">
        <v>0</v>
      </c>
      <c r="G23" s="79">
        <v>0</v>
      </c>
      <c r="H23" s="79">
        <f t="shared" si="4"/>
        <v>0</v>
      </c>
      <c r="I23" s="78">
        <v>0</v>
      </c>
      <c r="J23" s="78">
        <v>0</v>
      </c>
      <c r="K23" s="79">
        <f t="shared" si="5"/>
        <v>0</v>
      </c>
      <c r="L23" s="78">
        <v>0</v>
      </c>
      <c r="M23" s="78">
        <v>0</v>
      </c>
      <c r="N23" s="87">
        <v>0</v>
      </c>
      <c r="O23" s="87">
        <v>0</v>
      </c>
      <c r="P23" s="88"/>
    </row>
    <row r="24" spans="1:16" s="76" customFormat="1" ht="33" x14ac:dyDescent="0.25">
      <c r="A24" s="62" t="s">
        <v>66</v>
      </c>
      <c r="B24" s="86">
        <f t="shared" si="2"/>
        <v>11.6</v>
      </c>
      <c r="C24" s="78">
        <v>0</v>
      </c>
      <c r="D24" s="78">
        <v>11.6</v>
      </c>
      <c r="E24" s="79">
        <f t="shared" si="3"/>
        <v>0</v>
      </c>
      <c r="F24" s="79">
        <v>0</v>
      </c>
      <c r="G24" s="79">
        <v>0</v>
      </c>
      <c r="H24" s="79">
        <f t="shared" si="4"/>
        <v>0</v>
      </c>
      <c r="I24" s="78">
        <v>0</v>
      </c>
      <c r="J24" s="78">
        <v>0</v>
      </c>
      <c r="K24" s="79">
        <f t="shared" si="5"/>
        <v>0</v>
      </c>
      <c r="L24" s="78">
        <v>0</v>
      </c>
      <c r="M24" s="78">
        <v>0</v>
      </c>
      <c r="N24" s="87">
        <v>0</v>
      </c>
      <c r="O24" s="87">
        <v>0</v>
      </c>
      <c r="P24" s="88"/>
    </row>
    <row r="25" spans="1:16" s="76" customFormat="1" ht="33" x14ac:dyDescent="0.25">
      <c r="A25" s="62" t="s">
        <v>67</v>
      </c>
      <c r="B25" s="86">
        <f t="shared" si="2"/>
        <v>23.3</v>
      </c>
      <c r="C25" s="78">
        <v>0</v>
      </c>
      <c r="D25" s="78">
        <v>23.3</v>
      </c>
      <c r="E25" s="79">
        <f t="shared" si="3"/>
        <v>23.3</v>
      </c>
      <c r="F25" s="79">
        <v>0</v>
      </c>
      <c r="G25" s="79">
        <v>23.3</v>
      </c>
      <c r="H25" s="79">
        <f t="shared" si="4"/>
        <v>23.3</v>
      </c>
      <c r="I25" s="78">
        <v>0</v>
      </c>
      <c r="J25" s="78">
        <v>23.3</v>
      </c>
      <c r="K25" s="79">
        <f t="shared" si="5"/>
        <v>23.3</v>
      </c>
      <c r="L25" s="78">
        <v>0</v>
      </c>
      <c r="M25" s="78">
        <v>23.3</v>
      </c>
      <c r="N25" s="87">
        <f t="shared" ref="N25" si="6">H25/E25</f>
        <v>1</v>
      </c>
      <c r="O25" s="87">
        <f t="shared" ref="O25" si="7">K25/E25</f>
        <v>1</v>
      </c>
      <c r="P25" s="88"/>
    </row>
    <row r="26" spans="1:16" s="76" customFormat="1" ht="33" x14ac:dyDescent="0.25">
      <c r="A26" s="62" t="s">
        <v>68</v>
      </c>
      <c r="B26" s="86">
        <f t="shared" si="2"/>
        <v>23.3</v>
      </c>
      <c r="C26" s="78">
        <v>0</v>
      </c>
      <c r="D26" s="78">
        <v>23.3</v>
      </c>
      <c r="E26" s="79">
        <f t="shared" si="3"/>
        <v>23.3</v>
      </c>
      <c r="F26" s="79">
        <v>0</v>
      </c>
      <c r="G26" s="79">
        <v>23.3</v>
      </c>
      <c r="H26" s="79">
        <f t="shared" si="4"/>
        <v>0</v>
      </c>
      <c r="I26" s="78">
        <v>0</v>
      </c>
      <c r="J26" s="78">
        <v>0</v>
      </c>
      <c r="K26" s="79">
        <f t="shared" si="5"/>
        <v>0</v>
      </c>
      <c r="L26" s="78">
        <v>0</v>
      </c>
      <c r="M26" s="78">
        <v>0</v>
      </c>
      <c r="N26" s="87">
        <v>0</v>
      </c>
      <c r="O26" s="87">
        <v>0</v>
      </c>
      <c r="P26" s="88"/>
    </row>
    <row r="27" spans="1:16" s="76" customFormat="1" ht="33" x14ac:dyDescent="0.25">
      <c r="A27" s="63" t="s">
        <v>69</v>
      </c>
      <c r="B27" s="86">
        <f t="shared" si="2"/>
        <v>11.6</v>
      </c>
      <c r="C27" s="78">
        <v>0</v>
      </c>
      <c r="D27" s="78">
        <v>11.6</v>
      </c>
      <c r="E27" s="79">
        <f t="shared" si="3"/>
        <v>0</v>
      </c>
      <c r="F27" s="79">
        <v>0</v>
      </c>
      <c r="G27" s="79">
        <v>0</v>
      </c>
      <c r="H27" s="79">
        <f t="shared" si="4"/>
        <v>0</v>
      </c>
      <c r="I27" s="78">
        <v>0</v>
      </c>
      <c r="J27" s="78">
        <v>0</v>
      </c>
      <c r="K27" s="79">
        <f t="shared" si="5"/>
        <v>0</v>
      </c>
      <c r="L27" s="78">
        <v>0</v>
      </c>
      <c r="M27" s="78">
        <v>0</v>
      </c>
      <c r="N27" s="87">
        <v>0</v>
      </c>
      <c r="O27" s="87">
        <v>0</v>
      </c>
    </row>
    <row r="28" spans="1:16" s="76" customFormat="1" ht="33" x14ac:dyDescent="0.25">
      <c r="A28" s="63" t="s">
        <v>51</v>
      </c>
      <c r="B28" s="86">
        <f t="shared" si="2"/>
        <v>11.6</v>
      </c>
      <c r="C28" s="78">
        <v>0</v>
      </c>
      <c r="D28" s="78">
        <v>11.6</v>
      </c>
      <c r="E28" s="79">
        <f t="shared" si="3"/>
        <v>0</v>
      </c>
      <c r="F28" s="79">
        <v>0</v>
      </c>
      <c r="G28" s="79">
        <v>0</v>
      </c>
      <c r="H28" s="79">
        <f t="shared" si="4"/>
        <v>0</v>
      </c>
      <c r="I28" s="78">
        <v>0</v>
      </c>
      <c r="J28" s="78">
        <v>0</v>
      </c>
      <c r="K28" s="79">
        <f t="shared" si="5"/>
        <v>0</v>
      </c>
      <c r="L28" s="78">
        <v>0</v>
      </c>
      <c r="M28" s="78">
        <v>0</v>
      </c>
      <c r="N28" s="87">
        <v>0</v>
      </c>
      <c r="O28" s="87">
        <v>0</v>
      </c>
    </row>
    <row r="29" spans="1:16" s="76" customFormat="1" ht="33" x14ac:dyDescent="0.25">
      <c r="A29" s="83" t="s">
        <v>25</v>
      </c>
      <c r="B29" s="84">
        <f>D29</f>
        <v>926.9</v>
      </c>
      <c r="C29" s="89">
        <v>0</v>
      </c>
      <c r="D29" s="89">
        <v>926.9</v>
      </c>
      <c r="E29" s="90">
        <f>G29</f>
        <v>926.9</v>
      </c>
      <c r="F29" s="90">
        <v>0</v>
      </c>
      <c r="G29" s="90">
        <v>926.9</v>
      </c>
      <c r="H29" s="89">
        <f>J29</f>
        <v>926.8</v>
      </c>
      <c r="I29" s="89">
        <v>0</v>
      </c>
      <c r="J29" s="89">
        <v>926.8</v>
      </c>
      <c r="K29" s="89">
        <f>M29</f>
        <v>926.8</v>
      </c>
      <c r="L29" s="89">
        <v>0</v>
      </c>
      <c r="M29" s="89">
        <v>926.8</v>
      </c>
      <c r="N29" s="85">
        <v>1</v>
      </c>
      <c r="O29" s="85">
        <v>1</v>
      </c>
    </row>
    <row r="30" spans="1:16" s="76" customFormat="1" ht="82.5" x14ac:dyDescent="0.25">
      <c r="A30" s="101" t="s">
        <v>70</v>
      </c>
      <c r="B30" s="84">
        <f t="shared" ref="B30:B31" si="8">D30</f>
        <v>2272.6999999999998</v>
      </c>
      <c r="C30" s="89">
        <v>0</v>
      </c>
      <c r="D30" s="89">
        <v>2272.6999999999998</v>
      </c>
      <c r="E30" s="90">
        <f t="shared" ref="E30:E31" si="9">G30</f>
        <v>2272.6999999999998</v>
      </c>
      <c r="F30" s="90">
        <v>0</v>
      </c>
      <c r="G30" s="90">
        <v>2272.6999999999998</v>
      </c>
      <c r="H30" s="89">
        <f t="shared" ref="H30:H31" si="10">J30</f>
        <v>2272.6</v>
      </c>
      <c r="I30" s="89">
        <v>0</v>
      </c>
      <c r="J30" s="89">
        <v>2272.6</v>
      </c>
      <c r="K30" s="89">
        <f t="shared" ref="K30:K31" si="11">M30</f>
        <v>2272.6</v>
      </c>
      <c r="L30" s="89">
        <v>0</v>
      </c>
      <c r="M30" s="89">
        <v>2272.6</v>
      </c>
      <c r="N30" s="85">
        <v>0.999</v>
      </c>
      <c r="O30" s="85">
        <v>0.999</v>
      </c>
    </row>
    <row r="31" spans="1:16" s="76" customFormat="1" ht="66" x14ac:dyDescent="0.25">
      <c r="A31" s="83" t="s">
        <v>9</v>
      </c>
      <c r="B31" s="84">
        <f t="shared" si="8"/>
        <v>2454.5</v>
      </c>
      <c r="C31" s="89">
        <f>SUM(C13:C28)</f>
        <v>0</v>
      </c>
      <c r="D31" s="89">
        <v>2454.5</v>
      </c>
      <c r="E31" s="90">
        <f t="shared" si="9"/>
        <v>2411.3000000000002</v>
      </c>
      <c r="F31" s="90">
        <v>0</v>
      </c>
      <c r="G31" s="90">
        <v>2411.3000000000002</v>
      </c>
      <c r="H31" s="89">
        <f t="shared" si="10"/>
        <v>2411.3000000000002</v>
      </c>
      <c r="I31" s="89">
        <v>0</v>
      </c>
      <c r="J31" s="89">
        <v>2411.3000000000002</v>
      </c>
      <c r="K31" s="89">
        <f t="shared" si="11"/>
        <v>2411.3000000000002</v>
      </c>
      <c r="L31" s="90">
        <v>0</v>
      </c>
      <c r="M31" s="90">
        <v>2411.3000000000002</v>
      </c>
      <c r="N31" s="85">
        <v>1</v>
      </c>
      <c r="O31" s="85">
        <v>1</v>
      </c>
      <c r="P31" s="88"/>
    </row>
    <row r="32" spans="1:16" s="76" customFormat="1" ht="49.5" x14ac:dyDescent="0.25">
      <c r="A32" s="83" t="s">
        <v>26</v>
      </c>
      <c r="B32" s="84">
        <f>SUM(B33:B50)</f>
        <v>8297.0999999999985</v>
      </c>
      <c r="C32" s="84">
        <f t="shared" ref="C32:M32" si="12">SUM(C33:C50)</f>
        <v>0</v>
      </c>
      <c r="D32" s="84">
        <f t="shared" si="12"/>
        <v>8297.0999999999985</v>
      </c>
      <c r="E32" s="84">
        <f t="shared" si="12"/>
        <v>6338.6</v>
      </c>
      <c r="F32" s="84">
        <f t="shared" si="12"/>
        <v>0</v>
      </c>
      <c r="G32" s="84">
        <f t="shared" si="12"/>
        <v>6338.6</v>
      </c>
      <c r="H32" s="84">
        <f t="shared" si="12"/>
        <v>6003.4389999999994</v>
      </c>
      <c r="I32" s="84">
        <f t="shared" si="12"/>
        <v>0</v>
      </c>
      <c r="J32" s="84">
        <f t="shared" si="12"/>
        <v>6003.3999999999987</v>
      </c>
      <c r="K32" s="84">
        <f t="shared" si="12"/>
        <v>6003.3999999999987</v>
      </c>
      <c r="L32" s="84">
        <f t="shared" si="12"/>
        <v>0</v>
      </c>
      <c r="M32" s="84">
        <f t="shared" si="12"/>
        <v>6003.3999999999987</v>
      </c>
      <c r="N32" s="85">
        <f>H32/E32</f>
        <v>0.94712381282933122</v>
      </c>
      <c r="O32" s="85">
        <f>K32/E32</f>
        <v>0.94711766005111508</v>
      </c>
    </row>
    <row r="33" spans="1:16" s="76" customFormat="1" ht="33" x14ac:dyDescent="0.25">
      <c r="A33" s="61" t="s">
        <v>52</v>
      </c>
      <c r="B33" s="86">
        <v>718.2</v>
      </c>
      <c r="C33" s="78">
        <v>0</v>
      </c>
      <c r="D33" s="78">
        <v>718.2</v>
      </c>
      <c r="E33" s="79">
        <v>0</v>
      </c>
      <c r="F33" s="79">
        <v>0</v>
      </c>
      <c r="G33" s="79">
        <v>0</v>
      </c>
      <c r="H33" s="78">
        <v>0</v>
      </c>
      <c r="I33" s="78">
        <v>0</v>
      </c>
      <c r="J33" s="78">
        <v>0</v>
      </c>
      <c r="K33" s="78">
        <v>0</v>
      </c>
      <c r="L33" s="78">
        <v>0</v>
      </c>
      <c r="M33" s="78">
        <v>0</v>
      </c>
      <c r="N33" s="87">
        <v>0</v>
      </c>
      <c r="O33" s="87">
        <v>0</v>
      </c>
      <c r="P33" s="91"/>
    </row>
    <row r="34" spans="1:16" s="76" customFormat="1" ht="33" x14ac:dyDescent="0.25">
      <c r="A34" s="62" t="s">
        <v>53</v>
      </c>
      <c r="B34" s="86">
        <v>654.4</v>
      </c>
      <c r="C34" s="78">
        <v>0</v>
      </c>
      <c r="D34" s="78">
        <v>654.4</v>
      </c>
      <c r="E34" s="79">
        <v>412.9</v>
      </c>
      <c r="F34" s="79">
        <v>0</v>
      </c>
      <c r="G34" s="79">
        <v>412.9</v>
      </c>
      <c r="H34" s="78">
        <v>412.84</v>
      </c>
      <c r="I34" s="78">
        <v>0</v>
      </c>
      <c r="J34" s="78">
        <v>412.8</v>
      </c>
      <c r="K34" s="78">
        <v>412.8</v>
      </c>
      <c r="L34" s="78">
        <v>0</v>
      </c>
      <c r="M34" s="78">
        <v>412.8</v>
      </c>
      <c r="N34" s="87">
        <v>0.999</v>
      </c>
      <c r="O34" s="87">
        <v>0.999</v>
      </c>
      <c r="P34" s="91"/>
    </row>
    <row r="35" spans="1:16" s="76" customFormat="1" ht="33" x14ac:dyDescent="0.25">
      <c r="A35" s="62" t="s">
        <v>54</v>
      </c>
      <c r="B35" s="86">
        <v>274.3</v>
      </c>
      <c r="C35" s="78">
        <v>0</v>
      </c>
      <c r="D35" s="78">
        <v>274.3</v>
      </c>
      <c r="E35" s="79">
        <v>0</v>
      </c>
      <c r="F35" s="79">
        <v>0</v>
      </c>
      <c r="G35" s="79">
        <v>0</v>
      </c>
      <c r="H35" s="78">
        <v>0</v>
      </c>
      <c r="I35" s="78">
        <v>0</v>
      </c>
      <c r="J35" s="78">
        <v>0</v>
      </c>
      <c r="K35" s="78">
        <v>0</v>
      </c>
      <c r="L35" s="78">
        <v>0</v>
      </c>
      <c r="M35" s="78">
        <v>0</v>
      </c>
      <c r="N35" s="87">
        <v>0</v>
      </c>
      <c r="O35" s="87">
        <v>0</v>
      </c>
      <c r="P35" s="91"/>
    </row>
    <row r="36" spans="1:16" s="76" customFormat="1" ht="33" x14ac:dyDescent="0.25">
      <c r="A36" s="62" t="s">
        <v>55</v>
      </c>
      <c r="B36" s="86">
        <v>114.2</v>
      </c>
      <c r="C36" s="78">
        <v>0</v>
      </c>
      <c r="D36" s="78">
        <v>114.2</v>
      </c>
      <c r="E36" s="79">
        <v>114.2</v>
      </c>
      <c r="F36" s="79">
        <v>0</v>
      </c>
      <c r="G36" s="79">
        <v>114.2</v>
      </c>
      <c r="H36" s="78">
        <v>36.6</v>
      </c>
      <c r="I36" s="78">
        <v>0</v>
      </c>
      <c r="J36" s="78">
        <v>36.6</v>
      </c>
      <c r="K36" s="78">
        <v>36.6</v>
      </c>
      <c r="L36" s="78">
        <v>0</v>
      </c>
      <c r="M36" s="78">
        <v>36.6</v>
      </c>
      <c r="N36" s="87">
        <v>0.32</v>
      </c>
      <c r="O36" s="87">
        <v>0.32</v>
      </c>
      <c r="P36" s="91"/>
    </row>
    <row r="37" spans="1:16" s="76" customFormat="1" ht="33" x14ac:dyDescent="0.25">
      <c r="A37" s="62" t="s">
        <v>56</v>
      </c>
      <c r="B37" s="86">
        <v>86.7</v>
      </c>
      <c r="C37" s="78">
        <v>0</v>
      </c>
      <c r="D37" s="78">
        <v>86.7</v>
      </c>
      <c r="E37" s="79">
        <v>0</v>
      </c>
      <c r="F37" s="79">
        <v>0</v>
      </c>
      <c r="G37" s="79">
        <v>0</v>
      </c>
      <c r="H37" s="78">
        <v>0</v>
      </c>
      <c r="I37" s="78">
        <v>0</v>
      </c>
      <c r="J37" s="78">
        <v>0</v>
      </c>
      <c r="K37" s="78">
        <v>0</v>
      </c>
      <c r="L37" s="78">
        <v>0</v>
      </c>
      <c r="M37" s="78">
        <v>0</v>
      </c>
      <c r="N37" s="87">
        <v>0</v>
      </c>
      <c r="O37" s="87">
        <v>0</v>
      </c>
      <c r="P37" s="91"/>
    </row>
    <row r="38" spans="1:16" s="76" customFormat="1" ht="33" x14ac:dyDescent="0.25">
      <c r="A38" s="62" t="s">
        <v>57</v>
      </c>
      <c r="B38" s="86">
        <v>4765.3</v>
      </c>
      <c r="C38" s="78">
        <v>0</v>
      </c>
      <c r="D38" s="78">
        <v>4765.3</v>
      </c>
      <c r="E38" s="79">
        <v>4721</v>
      </c>
      <c r="F38" s="79">
        <v>0</v>
      </c>
      <c r="G38" s="79">
        <v>4721</v>
      </c>
      <c r="H38" s="78">
        <v>4720.951</v>
      </c>
      <c r="I38" s="78">
        <v>0</v>
      </c>
      <c r="J38" s="78">
        <v>4721</v>
      </c>
      <c r="K38" s="78">
        <v>4721</v>
      </c>
      <c r="L38" s="78">
        <v>0</v>
      </c>
      <c r="M38" s="78">
        <v>4721</v>
      </c>
      <c r="N38" s="87">
        <v>1</v>
      </c>
      <c r="O38" s="87">
        <v>1</v>
      </c>
      <c r="P38" s="91"/>
    </row>
    <row r="39" spans="1:16" s="76" customFormat="1" ht="33" x14ac:dyDescent="0.25">
      <c r="A39" s="62" t="s">
        <v>58</v>
      </c>
      <c r="B39" s="86">
        <v>151.4</v>
      </c>
      <c r="C39" s="78">
        <v>0</v>
      </c>
      <c r="D39" s="78">
        <v>151.4</v>
      </c>
      <c r="E39" s="79">
        <v>131.30000000000001</v>
      </c>
      <c r="F39" s="79">
        <v>0</v>
      </c>
      <c r="G39" s="79">
        <v>131.30000000000001</v>
      </c>
      <c r="H39" s="78">
        <v>131.30000000000001</v>
      </c>
      <c r="I39" s="78">
        <v>0</v>
      </c>
      <c r="J39" s="78">
        <v>131.30000000000001</v>
      </c>
      <c r="K39" s="78">
        <v>131.30000000000001</v>
      </c>
      <c r="L39" s="78">
        <v>0</v>
      </c>
      <c r="M39" s="78">
        <v>131.30000000000001</v>
      </c>
      <c r="N39" s="87">
        <v>1</v>
      </c>
      <c r="O39" s="87">
        <v>1</v>
      </c>
      <c r="P39" s="91"/>
    </row>
    <row r="40" spans="1:16" s="76" customFormat="1" ht="33" x14ac:dyDescent="0.25">
      <c r="A40" s="62" t="s">
        <v>59</v>
      </c>
      <c r="B40" s="86">
        <v>161.9</v>
      </c>
      <c r="C40" s="78">
        <v>0</v>
      </c>
      <c r="D40" s="78">
        <v>161.9</v>
      </c>
      <c r="E40" s="79">
        <v>40.4</v>
      </c>
      <c r="F40" s="79">
        <v>0</v>
      </c>
      <c r="G40" s="79">
        <v>40.4</v>
      </c>
      <c r="H40" s="78">
        <v>40.4</v>
      </c>
      <c r="I40" s="78">
        <v>0</v>
      </c>
      <c r="J40" s="78">
        <v>40.4</v>
      </c>
      <c r="K40" s="78">
        <v>40.4</v>
      </c>
      <c r="L40" s="78">
        <v>0</v>
      </c>
      <c r="M40" s="78">
        <v>40.4</v>
      </c>
      <c r="N40" s="87">
        <v>1</v>
      </c>
      <c r="O40" s="87">
        <v>1</v>
      </c>
      <c r="P40" s="91"/>
    </row>
    <row r="41" spans="1:16" s="76" customFormat="1" ht="33" x14ac:dyDescent="0.25">
      <c r="A41" s="62" t="s">
        <v>60</v>
      </c>
      <c r="B41" s="86">
        <v>160.9</v>
      </c>
      <c r="C41" s="78">
        <v>0</v>
      </c>
      <c r="D41" s="78">
        <v>160.9</v>
      </c>
      <c r="E41" s="79">
        <v>160.9</v>
      </c>
      <c r="F41" s="79">
        <v>0</v>
      </c>
      <c r="G41" s="79">
        <v>160.9</v>
      </c>
      <c r="H41" s="78">
        <v>103.919</v>
      </c>
      <c r="I41" s="78">
        <v>0</v>
      </c>
      <c r="J41" s="78">
        <v>103.9</v>
      </c>
      <c r="K41" s="78">
        <v>103.9</v>
      </c>
      <c r="L41" s="78">
        <v>0</v>
      </c>
      <c r="M41" s="78">
        <v>103.9</v>
      </c>
      <c r="N41" s="87">
        <v>0.64600000000000002</v>
      </c>
      <c r="O41" s="87">
        <v>0.64600000000000002</v>
      </c>
      <c r="P41" s="91"/>
    </row>
    <row r="42" spans="1:16" s="76" customFormat="1" ht="33" x14ac:dyDescent="0.25">
      <c r="A42" s="63" t="s">
        <v>61</v>
      </c>
      <c r="B42" s="86">
        <v>313.3</v>
      </c>
      <c r="C42" s="78">
        <v>0</v>
      </c>
      <c r="D42" s="78">
        <v>313.3</v>
      </c>
      <c r="E42" s="79">
        <v>193.1</v>
      </c>
      <c r="F42" s="79">
        <v>0</v>
      </c>
      <c r="G42" s="79">
        <v>193.1</v>
      </c>
      <c r="H42" s="78">
        <v>193.1</v>
      </c>
      <c r="I42" s="78">
        <v>0</v>
      </c>
      <c r="J42" s="78">
        <v>193.1</v>
      </c>
      <c r="K42" s="78">
        <v>193.1</v>
      </c>
      <c r="L42" s="78">
        <v>0</v>
      </c>
      <c r="M42" s="78">
        <v>193.1</v>
      </c>
      <c r="N42" s="87">
        <v>1</v>
      </c>
      <c r="O42" s="87">
        <v>1</v>
      </c>
      <c r="P42" s="91"/>
    </row>
    <row r="43" spans="1:16" s="76" customFormat="1" ht="33" x14ac:dyDescent="0.25">
      <c r="A43" s="62" t="s">
        <v>62</v>
      </c>
      <c r="B43" s="86">
        <v>106.5</v>
      </c>
      <c r="C43" s="78">
        <v>0</v>
      </c>
      <c r="D43" s="78">
        <v>106.5</v>
      </c>
      <c r="E43" s="79">
        <v>106.5</v>
      </c>
      <c r="F43" s="79">
        <v>0</v>
      </c>
      <c r="G43" s="79">
        <v>106.5</v>
      </c>
      <c r="H43" s="78">
        <v>106.5</v>
      </c>
      <c r="I43" s="78">
        <v>0</v>
      </c>
      <c r="J43" s="78">
        <v>106.5</v>
      </c>
      <c r="K43" s="78">
        <v>106.5</v>
      </c>
      <c r="L43" s="78">
        <v>0</v>
      </c>
      <c r="M43" s="78">
        <v>106.5</v>
      </c>
      <c r="N43" s="87">
        <v>1</v>
      </c>
      <c r="O43" s="87">
        <v>1</v>
      </c>
      <c r="P43" s="91"/>
    </row>
    <row r="44" spans="1:16" s="76" customFormat="1" ht="33" x14ac:dyDescent="0.25">
      <c r="A44" s="62" t="s">
        <v>63</v>
      </c>
      <c r="B44" s="86">
        <v>122.6</v>
      </c>
      <c r="C44" s="78">
        <v>0</v>
      </c>
      <c r="D44" s="78">
        <v>122.6</v>
      </c>
      <c r="E44" s="79">
        <v>0</v>
      </c>
      <c r="F44" s="79">
        <v>0</v>
      </c>
      <c r="G44" s="79">
        <v>0</v>
      </c>
      <c r="H44" s="78">
        <v>0</v>
      </c>
      <c r="I44" s="78">
        <v>0</v>
      </c>
      <c r="J44" s="78">
        <v>0</v>
      </c>
      <c r="K44" s="78">
        <v>0</v>
      </c>
      <c r="L44" s="78">
        <v>0</v>
      </c>
      <c r="M44" s="78">
        <v>0</v>
      </c>
      <c r="N44" s="87">
        <v>0</v>
      </c>
      <c r="O44" s="87">
        <v>0</v>
      </c>
      <c r="P44" s="91"/>
    </row>
    <row r="45" spans="1:16" s="76" customFormat="1" ht="33" x14ac:dyDescent="0.25">
      <c r="A45" s="62" t="s">
        <v>64</v>
      </c>
      <c r="B45" s="86">
        <v>144.69999999999999</v>
      </c>
      <c r="C45" s="78">
        <v>0</v>
      </c>
      <c r="D45" s="78">
        <v>144.69999999999999</v>
      </c>
      <c r="E45" s="79">
        <v>116.5</v>
      </c>
      <c r="F45" s="79">
        <v>0</v>
      </c>
      <c r="G45" s="79">
        <v>116.5</v>
      </c>
      <c r="H45" s="78">
        <v>116.5</v>
      </c>
      <c r="I45" s="78">
        <v>0</v>
      </c>
      <c r="J45" s="78">
        <v>116.5</v>
      </c>
      <c r="K45" s="78">
        <v>116.5</v>
      </c>
      <c r="L45" s="78">
        <v>0</v>
      </c>
      <c r="M45" s="78">
        <v>116.5</v>
      </c>
      <c r="N45" s="87">
        <v>1</v>
      </c>
      <c r="O45" s="87">
        <v>1</v>
      </c>
      <c r="P45" s="91"/>
    </row>
    <row r="46" spans="1:16" s="76" customFormat="1" ht="33" x14ac:dyDescent="0.25">
      <c r="A46" s="62" t="s">
        <v>65</v>
      </c>
      <c r="B46" s="86">
        <v>139.19999999999999</v>
      </c>
      <c r="C46" s="78">
        <v>0</v>
      </c>
      <c r="D46" s="78">
        <v>139.19999999999999</v>
      </c>
      <c r="E46" s="79">
        <v>139.19999999999999</v>
      </c>
      <c r="F46" s="79">
        <v>0</v>
      </c>
      <c r="G46" s="79">
        <v>139.19999999999999</v>
      </c>
      <c r="H46" s="78">
        <v>0</v>
      </c>
      <c r="I46" s="78">
        <v>0</v>
      </c>
      <c r="J46" s="78">
        <v>0</v>
      </c>
      <c r="K46" s="78">
        <v>0</v>
      </c>
      <c r="L46" s="78">
        <v>0</v>
      </c>
      <c r="M46" s="78">
        <v>0</v>
      </c>
      <c r="N46" s="87">
        <v>0</v>
      </c>
      <c r="O46" s="87">
        <v>0</v>
      </c>
      <c r="P46" s="91"/>
    </row>
    <row r="47" spans="1:16" s="76" customFormat="1" ht="33" x14ac:dyDescent="0.25">
      <c r="A47" s="62" t="s">
        <v>66</v>
      </c>
      <c r="B47" s="86">
        <v>93.2</v>
      </c>
      <c r="C47" s="78">
        <v>0</v>
      </c>
      <c r="D47" s="78">
        <v>93.2</v>
      </c>
      <c r="E47" s="79">
        <v>3.5</v>
      </c>
      <c r="F47" s="79">
        <v>0</v>
      </c>
      <c r="G47" s="79">
        <v>3.5</v>
      </c>
      <c r="H47" s="78">
        <v>3.5</v>
      </c>
      <c r="I47" s="78">
        <v>0</v>
      </c>
      <c r="J47" s="78">
        <v>3.5</v>
      </c>
      <c r="K47" s="78">
        <v>3.5</v>
      </c>
      <c r="L47" s="78">
        <v>0</v>
      </c>
      <c r="M47" s="78">
        <v>3.5</v>
      </c>
      <c r="N47" s="87">
        <v>1</v>
      </c>
      <c r="O47" s="87">
        <v>1</v>
      </c>
      <c r="P47" s="91"/>
    </row>
    <row r="48" spans="1:16" s="76" customFormat="1" ht="33" x14ac:dyDescent="0.25">
      <c r="A48" s="62" t="s">
        <v>67</v>
      </c>
      <c r="B48" s="86">
        <v>65.3</v>
      </c>
      <c r="C48" s="78">
        <v>0</v>
      </c>
      <c r="D48" s="78">
        <v>65.3</v>
      </c>
      <c r="E48" s="79">
        <v>33.5</v>
      </c>
      <c r="F48" s="79">
        <v>0</v>
      </c>
      <c r="G48" s="79">
        <v>33.5</v>
      </c>
      <c r="H48" s="78">
        <v>33.405000000000001</v>
      </c>
      <c r="I48" s="78">
        <v>0</v>
      </c>
      <c r="J48" s="78">
        <v>33.4</v>
      </c>
      <c r="K48" s="78">
        <v>33.4</v>
      </c>
      <c r="L48" s="78">
        <v>0</v>
      </c>
      <c r="M48" s="78">
        <v>33.4</v>
      </c>
      <c r="N48" s="87">
        <v>0.999</v>
      </c>
      <c r="O48" s="87">
        <v>0.999</v>
      </c>
      <c r="P48" s="91"/>
    </row>
    <row r="49" spans="1:16" s="76" customFormat="1" ht="33" x14ac:dyDescent="0.25">
      <c r="A49" s="62" t="s">
        <v>68</v>
      </c>
      <c r="B49" s="86">
        <v>118.7</v>
      </c>
      <c r="C49" s="78">
        <v>0</v>
      </c>
      <c r="D49" s="78">
        <v>118.7</v>
      </c>
      <c r="E49" s="79">
        <v>59.3</v>
      </c>
      <c r="F49" s="79">
        <v>0</v>
      </c>
      <c r="G49" s="79">
        <v>59.3</v>
      </c>
      <c r="H49" s="78">
        <v>0</v>
      </c>
      <c r="I49" s="78">
        <v>0</v>
      </c>
      <c r="J49" s="78">
        <v>0</v>
      </c>
      <c r="K49" s="78">
        <v>0</v>
      </c>
      <c r="L49" s="78">
        <v>0</v>
      </c>
      <c r="M49" s="78">
        <v>0</v>
      </c>
      <c r="N49" s="87">
        <v>0</v>
      </c>
      <c r="O49" s="87">
        <v>0</v>
      </c>
      <c r="P49" s="91"/>
    </row>
    <row r="50" spans="1:16" s="76" customFormat="1" ht="33" x14ac:dyDescent="0.25">
      <c r="A50" s="63" t="s">
        <v>69</v>
      </c>
      <c r="B50" s="86">
        <v>106.3</v>
      </c>
      <c r="C50" s="78">
        <v>0</v>
      </c>
      <c r="D50" s="78">
        <v>106.3</v>
      </c>
      <c r="E50" s="79">
        <v>106.3</v>
      </c>
      <c r="F50" s="79">
        <v>0</v>
      </c>
      <c r="G50" s="79">
        <v>106.3</v>
      </c>
      <c r="H50" s="78">
        <v>104.42400000000001</v>
      </c>
      <c r="I50" s="78">
        <v>0</v>
      </c>
      <c r="J50" s="78">
        <v>104.4</v>
      </c>
      <c r="K50" s="78">
        <v>104.4</v>
      </c>
      <c r="L50" s="78">
        <v>0</v>
      </c>
      <c r="M50" s="78">
        <v>104.4</v>
      </c>
      <c r="N50" s="87">
        <f t="shared" ref="N50" si="13">H50/E50</f>
        <v>0.98235183443085616</v>
      </c>
      <c r="O50" s="87">
        <f t="shared" ref="O50" si="14">K50/E50</f>
        <v>0.98212605832549393</v>
      </c>
      <c r="P50" s="91"/>
    </row>
    <row r="51" spans="1:16" s="82" customFormat="1" ht="59.25" customHeight="1" x14ac:dyDescent="0.25">
      <c r="A51" s="83" t="s">
        <v>10</v>
      </c>
      <c r="B51" s="92">
        <f>D51</f>
        <v>4311.8999999999996</v>
      </c>
      <c r="C51" s="89">
        <f>SUM(C35:C50)</f>
        <v>0</v>
      </c>
      <c r="D51" s="89">
        <v>4311.8999999999996</v>
      </c>
      <c r="E51" s="92">
        <f>G51</f>
        <v>558</v>
      </c>
      <c r="F51" s="90">
        <v>0</v>
      </c>
      <c r="G51" s="90">
        <v>558</v>
      </c>
      <c r="H51" s="92">
        <f>J51</f>
        <v>558</v>
      </c>
      <c r="I51" s="89">
        <v>0</v>
      </c>
      <c r="J51" s="89">
        <v>558</v>
      </c>
      <c r="K51" s="92">
        <f>M51</f>
        <v>558</v>
      </c>
      <c r="L51" s="89">
        <v>0</v>
      </c>
      <c r="M51" s="89">
        <v>558</v>
      </c>
      <c r="N51" s="85">
        <v>1</v>
      </c>
      <c r="O51" s="85">
        <v>1</v>
      </c>
    </row>
    <row r="52" spans="1:16" s="76" customFormat="1" ht="99" x14ac:dyDescent="0.25">
      <c r="A52" s="83" t="s">
        <v>71</v>
      </c>
      <c r="B52" s="92">
        <f t="shared" ref="B52" si="15">D52</f>
        <v>5881.5</v>
      </c>
      <c r="C52" s="89">
        <f>SUM(C37:C51)</f>
        <v>0</v>
      </c>
      <c r="D52" s="89">
        <v>5881.5</v>
      </c>
      <c r="E52" s="92">
        <f t="shared" ref="E52" si="16">G52</f>
        <v>5879.7</v>
      </c>
      <c r="F52" s="90">
        <v>0</v>
      </c>
      <c r="G52" s="90">
        <v>5879.7</v>
      </c>
      <c r="H52" s="92">
        <f t="shared" ref="H52" si="17">J52</f>
        <v>5879.6</v>
      </c>
      <c r="I52" s="89">
        <v>0</v>
      </c>
      <c r="J52" s="89">
        <v>5879.6</v>
      </c>
      <c r="K52" s="92">
        <f t="shared" ref="K52" si="18">M52</f>
        <v>5879.6</v>
      </c>
      <c r="L52" s="89">
        <v>0</v>
      </c>
      <c r="M52" s="89">
        <v>5879.6</v>
      </c>
      <c r="N52" s="85">
        <v>0.999</v>
      </c>
      <c r="O52" s="85">
        <v>0.999</v>
      </c>
    </row>
    <row r="53" spans="1:16" s="82" customFormat="1" ht="99" x14ac:dyDescent="0.25">
      <c r="A53" s="83" t="s">
        <v>27</v>
      </c>
      <c r="B53" s="92">
        <f>SUM(B54:B59)</f>
        <v>11426.800000000001</v>
      </c>
      <c r="C53" s="92">
        <f t="shared" ref="C53:M53" si="19">SUM(C54:C59)</f>
        <v>0</v>
      </c>
      <c r="D53" s="92">
        <f t="shared" si="19"/>
        <v>11426.800000000001</v>
      </c>
      <c r="E53" s="92">
        <f t="shared" si="19"/>
        <v>6035.1</v>
      </c>
      <c r="F53" s="92">
        <f t="shared" si="19"/>
        <v>0</v>
      </c>
      <c r="G53" s="92">
        <f t="shared" si="19"/>
        <v>6035.1</v>
      </c>
      <c r="H53" s="92">
        <f t="shared" si="19"/>
        <v>6023.9870000000001</v>
      </c>
      <c r="I53" s="92">
        <f t="shared" si="19"/>
        <v>0</v>
      </c>
      <c r="J53" s="92">
        <f t="shared" si="19"/>
        <v>6023.9999999999991</v>
      </c>
      <c r="K53" s="92">
        <f t="shared" si="19"/>
        <v>6023.9999999999991</v>
      </c>
      <c r="L53" s="92">
        <f t="shared" si="19"/>
        <v>0</v>
      </c>
      <c r="M53" s="92">
        <f t="shared" si="19"/>
        <v>6023.9999999999991</v>
      </c>
      <c r="N53" s="85">
        <f>H53/E53</f>
        <v>0.99815860549120972</v>
      </c>
      <c r="O53" s="85">
        <f>K53/E53</f>
        <v>0.99816075955659367</v>
      </c>
    </row>
    <row r="54" spans="1:16" s="82" customFormat="1" ht="33" x14ac:dyDescent="0.25">
      <c r="A54" s="64" t="s">
        <v>51</v>
      </c>
      <c r="B54" s="86">
        <v>2346.1999999999998</v>
      </c>
      <c r="C54" s="78">
        <v>0</v>
      </c>
      <c r="D54" s="78">
        <v>2346.1999999999998</v>
      </c>
      <c r="E54" s="79">
        <v>1270.0999999999999</v>
      </c>
      <c r="F54" s="79">
        <v>0</v>
      </c>
      <c r="G54" s="79">
        <v>1270.0999999999999</v>
      </c>
      <c r="H54" s="79">
        <v>1270.0630000000001</v>
      </c>
      <c r="I54" s="78">
        <v>0</v>
      </c>
      <c r="J54" s="79">
        <v>1270.0999999999999</v>
      </c>
      <c r="K54" s="79">
        <v>1270.0999999999999</v>
      </c>
      <c r="L54" s="78">
        <v>0</v>
      </c>
      <c r="M54" s="79">
        <v>1270.0999999999999</v>
      </c>
      <c r="N54" s="87">
        <f t="shared" ref="N54:N57" si="20">H54/E54</f>
        <v>0.99997086843555638</v>
      </c>
      <c r="O54" s="87">
        <f t="shared" ref="O54:O57" si="21">K54/E54</f>
        <v>1</v>
      </c>
    </row>
    <row r="55" spans="1:16" s="76" customFormat="1" ht="33" x14ac:dyDescent="0.25">
      <c r="A55" s="64" t="s">
        <v>61</v>
      </c>
      <c r="B55" s="86">
        <v>1724.5</v>
      </c>
      <c r="C55" s="78">
        <v>0</v>
      </c>
      <c r="D55" s="78">
        <v>1724.5</v>
      </c>
      <c r="E55" s="79">
        <v>926</v>
      </c>
      <c r="F55" s="79">
        <v>0</v>
      </c>
      <c r="G55" s="79">
        <v>926</v>
      </c>
      <c r="H55" s="78">
        <v>925.82</v>
      </c>
      <c r="I55" s="78">
        <v>0</v>
      </c>
      <c r="J55" s="78">
        <v>925.8</v>
      </c>
      <c r="K55" s="78">
        <v>925.8</v>
      </c>
      <c r="L55" s="78">
        <v>0</v>
      </c>
      <c r="M55" s="78">
        <v>925.8</v>
      </c>
      <c r="N55" s="87">
        <v>0.999</v>
      </c>
      <c r="O55" s="87">
        <v>0.999</v>
      </c>
    </row>
    <row r="56" spans="1:16" s="82" customFormat="1" ht="33" x14ac:dyDescent="0.25">
      <c r="A56" s="64" t="s">
        <v>53</v>
      </c>
      <c r="B56" s="86">
        <v>2111.9</v>
      </c>
      <c r="C56" s="78">
        <v>0</v>
      </c>
      <c r="D56" s="78">
        <v>2111.9</v>
      </c>
      <c r="E56" s="79">
        <v>1160.5999999999999</v>
      </c>
      <c r="F56" s="79">
        <v>0</v>
      </c>
      <c r="G56" s="79">
        <v>1160.5999999999999</v>
      </c>
      <c r="H56" s="79">
        <v>1160.5</v>
      </c>
      <c r="I56" s="78">
        <v>0</v>
      </c>
      <c r="J56" s="79">
        <v>1160.5</v>
      </c>
      <c r="K56" s="79">
        <v>1160.5</v>
      </c>
      <c r="L56" s="78">
        <v>0</v>
      </c>
      <c r="M56" s="79">
        <v>1160.5</v>
      </c>
      <c r="N56" s="87">
        <v>0.999</v>
      </c>
      <c r="O56" s="87">
        <v>0.999</v>
      </c>
    </row>
    <row r="57" spans="1:16" s="82" customFormat="1" ht="33" x14ac:dyDescent="0.25">
      <c r="A57" s="64" t="s">
        <v>62</v>
      </c>
      <c r="B57" s="86">
        <v>1682.6</v>
      </c>
      <c r="C57" s="78">
        <v>0</v>
      </c>
      <c r="D57" s="78">
        <v>1682.6</v>
      </c>
      <c r="E57" s="79">
        <v>920</v>
      </c>
      <c r="F57" s="79">
        <v>0</v>
      </c>
      <c r="G57" s="79">
        <v>920</v>
      </c>
      <c r="H57" s="78">
        <v>909.36</v>
      </c>
      <c r="I57" s="78">
        <v>0</v>
      </c>
      <c r="J57" s="78">
        <v>909.4</v>
      </c>
      <c r="K57" s="78">
        <v>909.4</v>
      </c>
      <c r="L57" s="78">
        <v>0</v>
      </c>
      <c r="M57" s="78">
        <v>909.4</v>
      </c>
      <c r="N57" s="87">
        <f t="shared" si="20"/>
        <v>0.98843478260869566</v>
      </c>
      <c r="O57" s="87">
        <f t="shared" si="21"/>
        <v>0.98847826086956514</v>
      </c>
    </row>
    <row r="58" spans="1:16" s="76" customFormat="1" ht="33" x14ac:dyDescent="0.25">
      <c r="A58" s="64" t="s">
        <v>52</v>
      </c>
      <c r="B58" s="86">
        <v>1497.6</v>
      </c>
      <c r="C58" s="78">
        <v>0</v>
      </c>
      <c r="D58" s="78">
        <v>1497.6</v>
      </c>
      <c r="E58" s="79">
        <v>626.79999999999995</v>
      </c>
      <c r="F58" s="79">
        <v>0</v>
      </c>
      <c r="G58" s="79">
        <v>626.79999999999995</v>
      </c>
      <c r="H58" s="78">
        <v>626.70000000000005</v>
      </c>
      <c r="I58" s="78">
        <v>0</v>
      </c>
      <c r="J58" s="78">
        <v>626.70000000000005</v>
      </c>
      <c r="K58" s="78">
        <v>626.70000000000005</v>
      </c>
      <c r="L58" s="78">
        <v>0</v>
      </c>
      <c r="M58" s="78">
        <v>626.70000000000005</v>
      </c>
      <c r="N58" s="87">
        <v>0.999</v>
      </c>
      <c r="O58" s="87">
        <v>0.999</v>
      </c>
    </row>
    <row r="59" spans="1:16" s="76" customFormat="1" ht="33" x14ac:dyDescent="0.25">
      <c r="A59" s="64" t="s">
        <v>66</v>
      </c>
      <c r="B59" s="86">
        <v>2064</v>
      </c>
      <c r="C59" s="78">
        <v>0</v>
      </c>
      <c r="D59" s="78">
        <v>2064</v>
      </c>
      <c r="E59" s="79">
        <v>1131.5999999999999</v>
      </c>
      <c r="F59" s="79">
        <v>0</v>
      </c>
      <c r="G59" s="79">
        <v>1131.5999999999999</v>
      </c>
      <c r="H59" s="78">
        <v>1131.5440000000001</v>
      </c>
      <c r="I59" s="78">
        <v>0</v>
      </c>
      <c r="J59" s="78">
        <v>1131.5</v>
      </c>
      <c r="K59" s="78">
        <v>1131.5</v>
      </c>
      <c r="L59" s="78">
        <v>0</v>
      </c>
      <c r="M59" s="78">
        <v>1131.5</v>
      </c>
      <c r="N59" s="87">
        <v>0.999</v>
      </c>
      <c r="O59" s="87">
        <v>0.999</v>
      </c>
    </row>
    <row r="60" spans="1:16" s="76" customFormat="1" ht="89.25" customHeight="1" x14ac:dyDescent="0.25">
      <c r="A60" s="93" t="s">
        <v>28</v>
      </c>
      <c r="B60" s="89">
        <f>SUM(B61:B64)</f>
        <v>447.7</v>
      </c>
      <c r="C60" s="89">
        <f t="shared" ref="C60:M60" si="22">SUM(C61:C64)</f>
        <v>0</v>
      </c>
      <c r="D60" s="89">
        <f t="shared" si="22"/>
        <v>447.7</v>
      </c>
      <c r="E60" s="89">
        <f t="shared" si="22"/>
        <v>219.3</v>
      </c>
      <c r="F60" s="89">
        <f t="shared" si="22"/>
        <v>0</v>
      </c>
      <c r="G60" s="89">
        <f t="shared" si="22"/>
        <v>219.3</v>
      </c>
      <c r="H60" s="89">
        <f t="shared" si="22"/>
        <v>219.14</v>
      </c>
      <c r="I60" s="89">
        <f t="shared" si="22"/>
        <v>0</v>
      </c>
      <c r="J60" s="89">
        <f t="shared" si="22"/>
        <v>219.1</v>
      </c>
      <c r="K60" s="89">
        <f t="shared" si="22"/>
        <v>219.1</v>
      </c>
      <c r="L60" s="89">
        <f t="shared" si="22"/>
        <v>0</v>
      </c>
      <c r="M60" s="89">
        <f t="shared" si="22"/>
        <v>219.1</v>
      </c>
      <c r="N60" s="85">
        <f>H60/E60</f>
        <v>0.99927040583675319</v>
      </c>
      <c r="O60" s="85">
        <f>K60/E60</f>
        <v>0.9990880072959416</v>
      </c>
    </row>
    <row r="61" spans="1:16" s="76" customFormat="1" ht="33" x14ac:dyDescent="0.25">
      <c r="A61" s="94" t="s">
        <v>62</v>
      </c>
      <c r="B61" s="78">
        <v>81.3</v>
      </c>
      <c r="C61" s="78">
        <v>0</v>
      </c>
      <c r="D61" s="78">
        <v>81.3</v>
      </c>
      <c r="E61" s="79">
        <v>40.700000000000003</v>
      </c>
      <c r="F61" s="79">
        <v>0</v>
      </c>
      <c r="G61" s="79">
        <v>40.700000000000003</v>
      </c>
      <c r="H61" s="78">
        <v>40.700000000000003</v>
      </c>
      <c r="I61" s="78">
        <v>0</v>
      </c>
      <c r="J61" s="78">
        <v>40.700000000000003</v>
      </c>
      <c r="K61" s="78">
        <v>40.700000000000003</v>
      </c>
      <c r="L61" s="78">
        <v>0</v>
      </c>
      <c r="M61" s="78">
        <v>40.700000000000003</v>
      </c>
      <c r="N61" s="87">
        <v>1</v>
      </c>
      <c r="O61" s="87">
        <v>1</v>
      </c>
    </row>
    <row r="62" spans="1:16" s="76" customFormat="1" ht="33" x14ac:dyDescent="0.25">
      <c r="A62" s="94" t="s">
        <v>59</v>
      </c>
      <c r="B62" s="78">
        <v>93.7</v>
      </c>
      <c r="C62" s="78">
        <v>0</v>
      </c>
      <c r="D62" s="78">
        <v>93.7</v>
      </c>
      <c r="E62" s="79">
        <v>46.8</v>
      </c>
      <c r="F62" s="79">
        <v>0</v>
      </c>
      <c r="G62" s="79">
        <v>46.8</v>
      </c>
      <c r="H62" s="78">
        <v>46.8</v>
      </c>
      <c r="I62" s="78">
        <v>0</v>
      </c>
      <c r="J62" s="78">
        <v>46.8</v>
      </c>
      <c r="K62" s="78">
        <v>46.8</v>
      </c>
      <c r="L62" s="78">
        <v>0</v>
      </c>
      <c r="M62" s="78">
        <v>46.8</v>
      </c>
      <c r="N62" s="87">
        <v>1</v>
      </c>
      <c r="O62" s="87">
        <v>1</v>
      </c>
    </row>
    <row r="63" spans="1:16" s="76" customFormat="1" ht="33" x14ac:dyDescent="0.25">
      <c r="A63" s="94" t="s">
        <v>61</v>
      </c>
      <c r="B63" s="78">
        <v>118.4</v>
      </c>
      <c r="C63" s="78">
        <v>0</v>
      </c>
      <c r="D63" s="78">
        <v>118.4</v>
      </c>
      <c r="E63" s="79">
        <v>60</v>
      </c>
      <c r="F63" s="79">
        <v>0</v>
      </c>
      <c r="G63" s="79">
        <v>60</v>
      </c>
      <c r="H63" s="78">
        <v>60</v>
      </c>
      <c r="I63" s="78">
        <v>0</v>
      </c>
      <c r="J63" s="78">
        <v>60</v>
      </c>
      <c r="K63" s="78">
        <v>60</v>
      </c>
      <c r="L63" s="78">
        <v>0</v>
      </c>
      <c r="M63" s="78">
        <v>60</v>
      </c>
      <c r="N63" s="87">
        <f t="shared" ref="N63:N74" si="23">H63/E63</f>
        <v>1</v>
      </c>
      <c r="O63" s="87">
        <f t="shared" ref="O63:O74" si="24">K63/E63</f>
        <v>1</v>
      </c>
    </row>
    <row r="64" spans="1:16" s="76" customFormat="1" ht="33" x14ac:dyDescent="0.25">
      <c r="A64" s="94" t="s">
        <v>52</v>
      </c>
      <c r="B64" s="78">
        <v>154.30000000000001</v>
      </c>
      <c r="C64" s="78">
        <v>0</v>
      </c>
      <c r="D64" s="78">
        <v>154.30000000000001</v>
      </c>
      <c r="E64" s="79">
        <v>71.8</v>
      </c>
      <c r="F64" s="79">
        <v>0</v>
      </c>
      <c r="G64" s="79">
        <v>71.8</v>
      </c>
      <c r="H64" s="78">
        <v>71.64</v>
      </c>
      <c r="I64" s="78">
        <v>0</v>
      </c>
      <c r="J64" s="78">
        <v>71.599999999999994</v>
      </c>
      <c r="K64" s="78">
        <v>71.599999999999994</v>
      </c>
      <c r="L64" s="78">
        <v>0</v>
      </c>
      <c r="M64" s="78">
        <v>71.599999999999994</v>
      </c>
      <c r="N64" s="87">
        <v>0.998</v>
      </c>
      <c r="O64" s="87">
        <v>0.998</v>
      </c>
    </row>
    <row r="65" spans="1:15" s="76" customFormat="1" ht="66" x14ac:dyDescent="0.25">
      <c r="A65" s="95" t="s">
        <v>29</v>
      </c>
      <c r="B65" s="89">
        <f>SUM(B66:B74)</f>
        <v>90</v>
      </c>
      <c r="C65" s="89">
        <f t="shared" ref="C65:M65" si="25">SUM(C66:C74)</f>
        <v>0</v>
      </c>
      <c r="D65" s="89">
        <f t="shared" si="25"/>
        <v>90</v>
      </c>
      <c r="E65" s="89">
        <f t="shared" si="25"/>
        <v>33</v>
      </c>
      <c r="F65" s="89">
        <f t="shared" si="25"/>
        <v>0</v>
      </c>
      <c r="G65" s="89">
        <f t="shared" si="25"/>
        <v>33</v>
      </c>
      <c r="H65" s="89">
        <f t="shared" si="25"/>
        <v>28</v>
      </c>
      <c r="I65" s="89">
        <f t="shared" si="25"/>
        <v>0</v>
      </c>
      <c r="J65" s="89">
        <f t="shared" si="25"/>
        <v>28</v>
      </c>
      <c r="K65" s="89">
        <f t="shared" si="25"/>
        <v>28</v>
      </c>
      <c r="L65" s="89">
        <f t="shared" si="25"/>
        <v>0</v>
      </c>
      <c r="M65" s="89">
        <f t="shared" si="25"/>
        <v>28</v>
      </c>
      <c r="N65" s="85">
        <f t="shared" si="23"/>
        <v>0.84848484848484851</v>
      </c>
      <c r="O65" s="85">
        <f t="shared" si="24"/>
        <v>0.84848484848484851</v>
      </c>
    </row>
    <row r="66" spans="1:15" s="76" customFormat="1" ht="33" x14ac:dyDescent="0.25">
      <c r="A66" s="96" t="s">
        <v>72</v>
      </c>
      <c r="B66" s="78">
        <v>10</v>
      </c>
      <c r="C66" s="78">
        <v>0</v>
      </c>
      <c r="D66" s="78">
        <v>10</v>
      </c>
      <c r="E66" s="79">
        <v>5</v>
      </c>
      <c r="F66" s="79">
        <v>0</v>
      </c>
      <c r="G66" s="79">
        <v>5</v>
      </c>
      <c r="H66" s="78">
        <v>5</v>
      </c>
      <c r="I66" s="78">
        <v>0</v>
      </c>
      <c r="J66" s="78">
        <v>5</v>
      </c>
      <c r="K66" s="78">
        <v>5</v>
      </c>
      <c r="L66" s="78">
        <v>0</v>
      </c>
      <c r="M66" s="78">
        <v>5</v>
      </c>
      <c r="N66" s="87">
        <f t="shared" si="23"/>
        <v>1</v>
      </c>
      <c r="O66" s="87">
        <f t="shared" si="24"/>
        <v>1</v>
      </c>
    </row>
    <row r="67" spans="1:15" s="76" customFormat="1" ht="33" x14ac:dyDescent="0.25">
      <c r="A67" s="96" t="s">
        <v>73</v>
      </c>
      <c r="B67" s="78">
        <v>10</v>
      </c>
      <c r="C67" s="78">
        <v>0</v>
      </c>
      <c r="D67" s="78">
        <v>10</v>
      </c>
      <c r="E67" s="79">
        <v>8</v>
      </c>
      <c r="F67" s="79">
        <v>0</v>
      </c>
      <c r="G67" s="79">
        <v>8</v>
      </c>
      <c r="H67" s="78">
        <v>8</v>
      </c>
      <c r="I67" s="78">
        <v>0</v>
      </c>
      <c r="J67" s="78">
        <v>8</v>
      </c>
      <c r="K67" s="78">
        <v>8</v>
      </c>
      <c r="L67" s="78">
        <v>0</v>
      </c>
      <c r="M67" s="78">
        <v>8</v>
      </c>
      <c r="N67" s="87">
        <v>1</v>
      </c>
      <c r="O67" s="87">
        <v>1</v>
      </c>
    </row>
    <row r="68" spans="1:15" s="76" customFormat="1" ht="33" x14ac:dyDescent="0.25">
      <c r="A68" s="96" t="s">
        <v>74</v>
      </c>
      <c r="B68" s="78">
        <v>10</v>
      </c>
      <c r="C68" s="78">
        <v>0</v>
      </c>
      <c r="D68" s="78">
        <v>10</v>
      </c>
      <c r="E68" s="79">
        <v>5</v>
      </c>
      <c r="F68" s="79">
        <v>0</v>
      </c>
      <c r="G68" s="79">
        <v>5</v>
      </c>
      <c r="H68" s="78">
        <v>5</v>
      </c>
      <c r="I68" s="78">
        <v>0</v>
      </c>
      <c r="J68" s="78">
        <v>5</v>
      </c>
      <c r="K68" s="78">
        <v>5</v>
      </c>
      <c r="L68" s="78">
        <v>0</v>
      </c>
      <c r="M68" s="78">
        <v>5</v>
      </c>
      <c r="N68" s="87">
        <v>1</v>
      </c>
      <c r="O68" s="87">
        <v>1</v>
      </c>
    </row>
    <row r="69" spans="1:15" s="76" customFormat="1" ht="33" x14ac:dyDescent="0.25">
      <c r="A69" s="96" t="s">
        <v>75</v>
      </c>
      <c r="B69" s="78">
        <v>10</v>
      </c>
      <c r="C69" s="78">
        <v>0</v>
      </c>
      <c r="D69" s="78">
        <v>10</v>
      </c>
      <c r="E69" s="79">
        <v>0</v>
      </c>
      <c r="F69" s="79">
        <v>0</v>
      </c>
      <c r="G69" s="79">
        <v>0</v>
      </c>
      <c r="H69" s="78">
        <v>0</v>
      </c>
      <c r="I69" s="78">
        <v>0</v>
      </c>
      <c r="J69" s="78">
        <v>0</v>
      </c>
      <c r="K69" s="78">
        <v>0</v>
      </c>
      <c r="L69" s="78">
        <v>0</v>
      </c>
      <c r="M69" s="78">
        <v>0</v>
      </c>
      <c r="N69" s="87">
        <v>0</v>
      </c>
      <c r="O69" s="87">
        <v>0</v>
      </c>
    </row>
    <row r="70" spans="1:15" s="76" customFormat="1" ht="33" x14ac:dyDescent="0.25">
      <c r="A70" s="96" t="s">
        <v>76</v>
      </c>
      <c r="B70" s="78">
        <v>10</v>
      </c>
      <c r="C70" s="78">
        <v>0</v>
      </c>
      <c r="D70" s="78">
        <v>10</v>
      </c>
      <c r="E70" s="79">
        <v>5</v>
      </c>
      <c r="F70" s="79">
        <v>0</v>
      </c>
      <c r="G70" s="79">
        <v>5</v>
      </c>
      <c r="H70" s="78">
        <v>0</v>
      </c>
      <c r="I70" s="78">
        <v>0</v>
      </c>
      <c r="J70" s="78">
        <v>0</v>
      </c>
      <c r="K70" s="78">
        <v>0</v>
      </c>
      <c r="L70" s="78">
        <v>0</v>
      </c>
      <c r="M70" s="78">
        <v>0</v>
      </c>
      <c r="N70" s="87">
        <f t="shared" si="23"/>
        <v>0</v>
      </c>
      <c r="O70" s="87">
        <f t="shared" si="24"/>
        <v>0</v>
      </c>
    </row>
    <row r="71" spans="1:15" s="76" customFormat="1" x14ac:dyDescent="0.25">
      <c r="A71" s="96" t="s">
        <v>11</v>
      </c>
      <c r="B71" s="78">
        <v>10</v>
      </c>
      <c r="C71" s="78">
        <v>0</v>
      </c>
      <c r="D71" s="78">
        <v>10</v>
      </c>
      <c r="E71" s="79">
        <v>0</v>
      </c>
      <c r="F71" s="79">
        <v>0</v>
      </c>
      <c r="G71" s="79">
        <v>0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  <c r="M71" s="78">
        <v>0</v>
      </c>
      <c r="N71" s="87">
        <v>0</v>
      </c>
      <c r="O71" s="87">
        <v>0</v>
      </c>
    </row>
    <row r="72" spans="1:15" s="76" customFormat="1" ht="33" x14ac:dyDescent="0.25">
      <c r="A72" s="96" t="s">
        <v>77</v>
      </c>
      <c r="B72" s="78">
        <v>10</v>
      </c>
      <c r="C72" s="78">
        <v>0</v>
      </c>
      <c r="D72" s="78">
        <v>10</v>
      </c>
      <c r="E72" s="79">
        <v>0</v>
      </c>
      <c r="F72" s="79">
        <v>0</v>
      </c>
      <c r="G72" s="79">
        <v>0</v>
      </c>
      <c r="H72" s="78">
        <v>0</v>
      </c>
      <c r="I72" s="78">
        <v>0</v>
      </c>
      <c r="J72" s="78">
        <v>0</v>
      </c>
      <c r="K72" s="78">
        <v>0</v>
      </c>
      <c r="L72" s="78">
        <v>0</v>
      </c>
      <c r="M72" s="78">
        <v>0</v>
      </c>
      <c r="N72" s="87">
        <v>0</v>
      </c>
      <c r="O72" s="87">
        <v>0</v>
      </c>
    </row>
    <row r="73" spans="1:15" s="76" customFormat="1" ht="33" x14ac:dyDescent="0.25">
      <c r="A73" s="96" t="s">
        <v>78</v>
      </c>
      <c r="B73" s="78">
        <v>10</v>
      </c>
      <c r="C73" s="78">
        <v>0</v>
      </c>
      <c r="D73" s="78">
        <v>10</v>
      </c>
      <c r="E73" s="79">
        <v>0</v>
      </c>
      <c r="F73" s="79">
        <v>0</v>
      </c>
      <c r="G73" s="79">
        <v>0</v>
      </c>
      <c r="H73" s="78">
        <v>0</v>
      </c>
      <c r="I73" s="78">
        <v>0</v>
      </c>
      <c r="J73" s="78">
        <v>0</v>
      </c>
      <c r="K73" s="78">
        <v>0</v>
      </c>
      <c r="L73" s="78">
        <v>0</v>
      </c>
      <c r="M73" s="78">
        <v>0</v>
      </c>
      <c r="N73" s="87">
        <v>0</v>
      </c>
      <c r="O73" s="87">
        <v>0</v>
      </c>
    </row>
    <row r="74" spans="1:15" s="76" customFormat="1" ht="33" x14ac:dyDescent="0.25">
      <c r="A74" s="96" t="s">
        <v>79</v>
      </c>
      <c r="B74" s="78">
        <v>10</v>
      </c>
      <c r="C74" s="78">
        <v>0</v>
      </c>
      <c r="D74" s="78">
        <v>10</v>
      </c>
      <c r="E74" s="79">
        <v>10</v>
      </c>
      <c r="F74" s="79">
        <v>0</v>
      </c>
      <c r="G74" s="79">
        <v>10</v>
      </c>
      <c r="H74" s="78">
        <v>10</v>
      </c>
      <c r="I74" s="78">
        <v>0</v>
      </c>
      <c r="J74" s="78">
        <v>10</v>
      </c>
      <c r="K74" s="78">
        <v>10</v>
      </c>
      <c r="L74" s="78">
        <v>0</v>
      </c>
      <c r="M74" s="78">
        <v>10</v>
      </c>
      <c r="N74" s="87">
        <f t="shared" si="23"/>
        <v>1</v>
      </c>
      <c r="O74" s="87">
        <f t="shared" si="24"/>
        <v>1</v>
      </c>
    </row>
    <row r="75" spans="1:15" s="82" customFormat="1" x14ac:dyDescent="0.25">
      <c r="B75" s="97"/>
      <c r="C75" s="97"/>
      <c r="D75" s="97"/>
      <c r="E75" s="98"/>
      <c r="F75" s="98"/>
      <c r="G75" s="98"/>
      <c r="H75" s="78"/>
      <c r="I75" s="97"/>
      <c r="J75" s="97"/>
      <c r="K75" s="97"/>
    </row>
    <row r="76" spans="1:15" s="82" customFormat="1" x14ac:dyDescent="0.25">
      <c r="B76" s="97"/>
      <c r="C76" s="97"/>
      <c r="D76" s="97"/>
      <c r="E76" s="98"/>
      <c r="F76" s="98"/>
      <c r="G76" s="98"/>
      <c r="H76" s="97"/>
      <c r="I76" s="97"/>
      <c r="J76" s="97"/>
      <c r="K76" s="97"/>
    </row>
    <row r="77" spans="1:15" s="82" customFormat="1" x14ac:dyDescent="0.25">
      <c r="B77" s="97"/>
      <c r="C77" s="97"/>
      <c r="D77" s="97"/>
      <c r="E77" s="98"/>
      <c r="F77" s="98"/>
      <c r="G77" s="98"/>
      <c r="H77" s="97"/>
      <c r="I77" s="97"/>
      <c r="J77" s="97"/>
      <c r="K77" s="97"/>
    </row>
    <row r="78" spans="1:15" x14ac:dyDescent="0.25">
      <c r="H78" s="97"/>
    </row>
  </sheetData>
  <mergeCells count="17">
    <mergeCell ref="E4:E5"/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  <mergeCell ref="K4:K5"/>
    <mergeCell ref="L4:M4"/>
    <mergeCell ref="E3:G3"/>
    <mergeCell ref="F4:G4"/>
  </mergeCells>
  <pageMargins left="0.7" right="0.7" top="0.75" bottom="0.75" header="0.3" footer="0.3"/>
  <pageSetup paperSize="9" scale="51" orientation="landscape" r:id="rId1"/>
  <rowBreaks count="1" manualBreakCount="1">
    <brk id="5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view="pageBreakPreview" zoomScale="91" zoomScaleNormal="100" zoomScaleSheetLayoutView="91" workbookViewId="0">
      <selection activeCell="J7" sqref="J7"/>
    </sheetView>
  </sheetViews>
  <sheetFormatPr defaultRowHeight="15.75" x14ac:dyDescent="0.25"/>
  <cols>
    <col min="1" max="1" width="9.5703125" style="25" bestFit="1" customWidth="1"/>
    <col min="2" max="2" width="64.5703125" style="1" customWidth="1"/>
    <col min="3" max="3" width="21.85546875" style="1" customWidth="1"/>
    <col min="4" max="4" width="15.42578125" style="1" customWidth="1"/>
    <col min="5" max="5" width="20" style="1" customWidth="1"/>
    <col min="6" max="6" width="13" style="1" customWidth="1"/>
    <col min="7" max="7" width="12.85546875" style="1" customWidth="1"/>
    <col min="8" max="8" width="13.28515625" style="1" customWidth="1"/>
    <col min="9" max="9" width="11.85546875" style="1" bestFit="1" customWidth="1"/>
    <col min="10" max="10" width="16" style="1" customWidth="1"/>
    <col min="11" max="11" width="12.28515625" style="8" customWidth="1"/>
    <col min="12" max="16384" width="9.140625" style="1"/>
  </cols>
  <sheetData>
    <row r="1" spans="1:12" ht="42.75" customHeight="1" x14ac:dyDescent="0.25">
      <c r="A1" s="133" t="s">
        <v>34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2" x14ac:dyDescent="0.25">
      <c r="B2" s="27"/>
      <c r="C2" s="135" t="s">
        <v>133</v>
      </c>
      <c r="D2" s="135"/>
      <c r="E2" s="135"/>
      <c r="F2" s="135"/>
      <c r="G2" s="135"/>
      <c r="H2" s="135"/>
      <c r="I2" s="27"/>
      <c r="J2" s="27"/>
      <c r="K2" s="28"/>
    </row>
    <row r="3" spans="1:12" ht="40.5" customHeight="1" x14ac:dyDescent="0.25">
      <c r="A3" s="134" t="s">
        <v>12</v>
      </c>
      <c r="B3" s="134" t="s">
        <v>13</v>
      </c>
      <c r="C3" s="134" t="s">
        <v>14</v>
      </c>
      <c r="D3" s="134" t="s">
        <v>15</v>
      </c>
      <c r="E3" s="134" t="s">
        <v>16</v>
      </c>
      <c r="F3" s="134" t="s">
        <v>17</v>
      </c>
      <c r="G3" s="134" t="s">
        <v>18</v>
      </c>
      <c r="H3" s="134" t="s">
        <v>19</v>
      </c>
      <c r="I3" s="134" t="s">
        <v>197</v>
      </c>
      <c r="J3" s="134"/>
      <c r="K3" s="134"/>
      <c r="L3" s="3"/>
    </row>
    <row r="4" spans="1:12" ht="59.25" customHeight="1" x14ac:dyDescent="0.25">
      <c r="A4" s="134"/>
      <c r="B4" s="134"/>
      <c r="C4" s="134"/>
      <c r="D4" s="134"/>
      <c r="E4" s="134"/>
      <c r="F4" s="134"/>
      <c r="G4" s="134"/>
      <c r="H4" s="134"/>
      <c r="I4" s="2" t="s">
        <v>20</v>
      </c>
      <c r="J4" s="2" t="s">
        <v>21</v>
      </c>
      <c r="K4" s="6" t="s">
        <v>22</v>
      </c>
      <c r="L4" s="3"/>
    </row>
    <row r="5" spans="1:12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7">
        <v>11</v>
      </c>
      <c r="L5" s="3"/>
    </row>
    <row r="6" spans="1:12" ht="63" x14ac:dyDescent="0.25">
      <c r="A6" s="29" t="s">
        <v>172</v>
      </c>
      <c r="B6" s="33" t="s">
        <v>24</v>
      </c>
      <c r="C6" s="31"/>
      <c r="D6" s="22"/>
      <c r="E6" s="31"/>
      <c r="F6" s="22"/>
      <c r="G6" s="21"/>
      <c r="H6" s="21"/>
      <c r="I6" s="21"/>
      <c r="J6" s="21"/>
      <c r="K6" s="23"/>
      <c r="L6" s="3"/>
    </row>
    <row r="7" spans="1:12" ht="47.25" x14ac:dyDescent="0.25">
      <c r="A7" s="35" t="s">
        <v>173</v>
      </c>
      <c r="B7" s="32" t="s">
        <v>63</v>
      </c>
      <c r="C7" s="36" t="s">
        <v>117</v>
      </c>
      <c r="D7" s="22" t="s">
        <v>101</v>
      </c>
      <c r="E7" s="36" t="s">
        <v>82</v>
      </c>
      <c r="F7" s="22">
        <v>44707</v>
      </c>
      <c r="G7" s="21">
        <v>35000</v>
      </c>
      <c r="H7" s="21"/>
      <c r="I7" s="21">
        <v>35000</v>
      </c>
      <c r="J7" s="21"/>
      <c r="K7" s="23">
        <v>35000</v>
      </c>
      <c r="L7" s="3"/>
    </row>
    <row r="8" spans="1:12" ht="47.25" x14ac:dyDescent="0.25">
      <c r="A8" s="57" t="s">
        <v>174</v>
      </c>
      <c r="B8" s="32" t="s">
        <v>54</v>
      </c>
      <c r="C8" s="31" t="s">
        <v>148</v>
      </c>
      <c r="D8" s="22" t="s">
        <v>101</v>
      </c>
      <c r="E8" s="31" t="s">
        <v>82</v>
      </c>
      <c r="F8" s="22">
        <v>44763</v>
      </c>
      <c r="G8" s="21">
        <v>34952.5</v>
      </c>
      <c r="H8" s="21"/>
      <c r="I8" s="21">
        <v>34952.5</v>
      </c>
      <c r="J8" s="21"/>
      <c r="K8" s="23">
        <v>34952.5</v>
      </c>
      <c r="L8" s="3"/>
    </row>
    <row r="9" spans="1:12" ht="47.25" x14ac:dyDescent="0.25">
      <c r="A9" s="57" t="s">
        <v>175</v>
      </c>
      <c r="B9" s="42" t="s">
        <v>67</v>
      </c>
      <c r="C9" s="41" t="s">
        <v>109</v>
      </c>
      <c r="D9" s="22" t="s">
        <v>116</v>
      </c>
      <c r="E9" s="41" t="s">
        <v>82</v>
      </c>
      <c r="F9" s="22">
        <v>44680</v>
      </c>
      <c r="G9" s="21">
        <v>23300</v>
      </c>
      <c r="H9" s="21"/>
      <c r="I9" s="21">
        <v>23300</v>
      </c>
      <c r="J9" s="21"/>
      <c r="K9" s="23">
        <v>23300</v>
      </c>
      <c r="L9" s="3"/>
    </row>
    <row r="10" spans="1:12" ht="40.5" customHeight="1" x14ac:dyDescent="0.25">
      <c r="A10" s="29" t="s">
        <v>176</v>
      </c>
      <c r="B10" s="102" t="s">
        <v>47</v>
      </c>
      <c r="C10" s="53" t="s">
        <v>156</v>
      </c>
      <c r="D10" s="22" t="s">
        <v>155</v>
      </c>
      <c r="E10" s="31" t="s">
        <v>90</v>
      </c>
      <c r="F10" s="22">
        <v>44791</v>
      </c>
      <c r="G10" s="21">
        <v>926825</v>
      </c>
      <c r="H10" s="21"/>
      <c r="I10" s="21">
        <v>926825</v>
      </c>
      <c r="J10" s="21"/>
      <c r="K10" s="23">
        <v>926825</v>
      </c>
      <c r="L10" s="3"/>
    </row>
    <row r="11" spans="1:12" ht="62.25" customHeight="1" x14ac:dyDescent="0.25">
      <c r="A11" s="57" t="s">
        <v>177</v>
      </c>
      <c r="B11" s="106" t="str">
        <f>'приложение 1'!A30</f>
        <v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v>
      </c>
      <c r="C11" s="52" t="s">
        <v>195</v>
      </c>
      <c r="D11" s="22" t="s">
        <v>196</v>
      </c>
      <c r="E11" s="60" t="s">
        <v>82</v>
      </c>
      <c r="F11" s="22">
        <v>44834</v>
      </c>
      <c r="G11" s="21">
        <v>2272600</v>
      </c>
      <c r="H11" s="21"/>
      <c r="I11" s="21">
        <f>K11</f>
        <v>2272.6</v>
      </c>
      <c r="J11" s="21"/>
      <c r="K11" s="23">
        <f>'приложение 1'!H30</f>
        <v>2272.6</v>
      </c>
      <c r="L11" s="3"/>
    </row>
    <row r="12" spans="1:12" s="9" customFormat="1" ht="31.5" customHeight="1" x14ac:dyDescent="0.25">
      <c r="A12" s="121">
        <v>4</v>
      </c>
      <c r="B12" s="124" t="s">
        <v>9</v>
      </c>
      <c r="C12" s="11" t="s">
        <v>137</v>
      </c>
      <c r="D12" s="51" t="s">
        <v>89</v>
      </c>
      <c r="E12" s="51" t="s">
        <v>90</v>
      </c>
      <c r="F12" s="12">
        <v>44746</v>
      </c>
      <c r="G12" s="13">
        <v>1920000</v>
      </c>
      <c r="H12" s="13"/>
      <c r="I12" s="13">
        <v>1920000</v>
      </c>
      <c r="J12" s="13"/>
      <c r="K12" s="14">
        <v>1920000</v>
      </c>
      <c r="L12" s="15"/>
    </row>
    <row r="13" spans="1:12" s="9" customFormat="1" ht="47.25" x14ac:dyDescent="0.25">
      <c r="A13" s="122"/>
      <c r="B13" s="125"/>
      <c r="C13" s="31" t="s">
        <v>146</v>
      </c>
      <c r="D13" s="31" t="s">
        <v>147</v>
      </c>
      <c r="E13" s="31" t="s">
        <v>90</v>
      </c>
      <c r="F13" s="22">
        <v>44757</v>
      </c>
      <c r="G13" s="21">
        <v>301983.46000000002</v>
      </c>
      <c r="H13" s="21"/>
      <c r="I13" s="21">
        <v>301983.5</v>
      </c>
      <c r="J13" s="21"/>
      <c r="K13" s="23">
        <v>301983.5</v>
      </c>
      <c r="L13" s="15"/>
    </row>
    <row r="14" spans="1:12" s="9" customFormat="1" ht="63" x14ac:dyDescent="0.25">
      <c r="A14" s="123"/>
      <c r="B14" s="126"/>
      <c r="C14" s="51" t="s">
        <v>162</v>
      </c>
      <c r="D14" s="51" t="s">
        <v>163</v>
      </c>
      <c r="E14" s="51" t="s">
        <v>90</v>
      </c>
      <c r="F14" s="22">
        <v>44803</v>
      </c>
      <c r="G14" s="21">
        <v>189280</v>
      </c>
      <c r="H14" s="21"/>
      <c r="I14" s="21">
        <v>189280</v>
      </c>
      <c r="J14" s="21"/>
      <c r="K14" s="23">
        <v>189280</v>
      </c>
      <c r="L14" s="15"/>
    </row>
    <row r="15" spans="1:12" ht="47.25" x14ac:dyDescent="0.25">
      <c r="A15" s="29" t="s">
        <v>178</v>
      </c>
      <c r="B15" s="33" t="s">
        <v>26</v>
      </c>
      <c r="C15" s="31"/>
      <c r="D15" s="22"/>
      <c r="E15" s="31"/>
      <c r="F15" s="22"/>
      <c r="G15" s="21"/>
      <c r="H15" s="21"/>
      <c r="I15" s="21"/>
      <c r="J15" s="21"/>
      <c r="K15" s="23"/>
      <c r="L15" s="3"/>
    </row>
    <row r="16" spans="1:12" ht="47.25" x14ac:dyDescent="0.25">
      <c r="A16" s="117" t="s">
        <v>36</v>
      </c>
      <c r="B16" s="119" t="s">
        <v>53</v>
      </c>
      <c r="C16" s="31" t="s">
        <v>100</v>
      </c>
      <c r="D16" s="22" t="s">
        <v>101</v>
      </c>
      <c r="E16" s="31" t="s">
        <v>82</v>
      </c>
      <c r="F16" s="22">
        <v>44670</v>
      </c>
      <c r="G16" s="21">
        <v>50840</v>
      </c>
      <c r="H16" s="21"/>
      <c r="I16" s="21">
        <v>50840</v>
      </c>
      <c r="J16" s="21"/>
      <c r="K16" s="23">
        <v>50840</v>
      </c>
      <c r="L16" s="3"/>
    </row>
    <row r="17" spans="1:12" ht="47.25" x14ac:dyDescent="0.25">
      <c r="A17" s="130"/>
      <c r="B17" s="129"/>
      <c r="C17" s="36" t="s">
        <v>142</v>
      </c>
      <c r="D17" s="22" t="s">
        <v>143</v>
      </c>
      <c r="E17" s="36" t="s">
        <v>82</v>
      </c>
      <c r="F17" s="22">
        <v>44747</v>
      </c>
      <c r="G17" s="21">
        <v>342000</v>
      </c>
      <c r="H17" s="21"/>
      <c r="I17" s="21">
        <v>342000</v>
      </c>
      <c r="J17" s="21"/>
      <c r="K17" s="23">
        <v>342000</v>
      </c>
      <c r="L17" s="3"/>
    </row>
    <row r="18" spans="1:12" ht="47.25" x14ac:dyDescent="0.25">
      <c r="A18" s="130"/>
      <c r="B18" s="129"/>
      <c r="C18" s="36" t="s">
        <v>157</v>
      </c>
      <c r="D18" s="22" t="s">
        <v>158</v>
      </c>
      <c r="E18" s="36" t="s">
        <v>82</v>
      </c>
      <c r="F18" s="22">
        <v>44782</v>
      </c>
      <c r="G18" s="21">
        <v>20000</v>
      </c>
      <c r="H18" s="21"/>
      <c r="I18" s="21">
        <v>20000</v>
      </c>
      <c r="J18" s="21"/>
      <c r="K18" s="23">
        <v>20000</v>
      </c>
      <c r="L18" s="3"/>
    </row>
    <row r="19" spans="1:12" ht="47.25" x14ac:dyDescent="0.25">
      <c r="A19" s="117" t="s">
        <v>37</v>
      </c>
      <c r="B19" s="119" t="s">
        <v>61</v>
      </c>
      <c r="C19" s="31" t="s">
        <v>119</v>
      </c>
      <c r="D19" s="22" t="s">
        <v>120</v>
      </c>
      <c r="E19" s="31" t="s">
        <v>82</v>
      </c>
      <c r="F19" s="22">
        <v>44700</v>
      </c>
      <c r="G19" s="21">
        <v>95094</v>
      </c>
      <c r="H19" s="21"/>
      <c r="I19" s="21">
        <v>95094</v>
      </c>
      <c r="J19" s="21"/>
      <c r="K19" s="23">
        <v>95094</v>
      </c>
      <c r="L19" s="3"/>
    </row>
    <row r="20" spans="1:12" ht="47.25" x14ac:dyDescent="0.25">
      <c r="A20" s="130"/>
      <c r="B20" s="129"/>
      <c r="C20" s="36" t="s">
        <v>126</v>
      </c>
      <c r="D20" s="22" t="s">
        <v>125</v>
      </c>
      <c r="E20" s="36" t="s">
        <v>82</v>
      </c>
      <c r="F20" s="22">
        <v>44712</v>
      </c>
      <c r="G20" s="21">
        <v>98000</v>
      </c>
      <c r="H20" s="21"/>
      <c r="I20" s="21">
        <v>98000</v>
      </c>
      <c r="J20" s="21"/>
      <c r="K20" s="23">
        <v>98000</v>
      </c>
      <c r="L20" s="3"/>
    </row>
    <row r="21" spans="1:12" ht="47.25" x14ac:dyDescent="0.25">
      <c r="A21" s="117" t="s">
        <v>38</v>
      </c>
      <c r="B21" s="119" t="s">
        <v>57</v>
      </c>
      <c r="C21" s="31" t="s">
        <v>106</v>
      </c>
      <c r="D21" s="22" t="s">
        <v>105</v>
      </c>
      <c r="E21" s="50" t="s">
        <v>82</v>
      </c>
      <c r="F21" s="22">
        <v>44661</v>
      </c>
      <c r="G21" s="21">
        <v>20951</v>
      </c>
      <c r="H21" s="21"/>
      <c r="I21" s="21">
        <v>20951</v>
      </c>
      <c r="J21" s="21"/>
      <c r="K21" s="23">
        <v>20951</v>
      </c>
      <c r="L21" s="3"/>
    </row>
    <row r="22" spans="1:12" ht="47.25" x14ac:dyDescent="0.25">
      <c r="A22" s="130"/>
      <c r="B22" s="129"/>
      <c r="C22" s="36" t="s">
        <v>135</v>
      </c>
      <c r="D22" s="22" t="s">
        <v>136</v>
      </c>
      <c r="E22" s="36" t="s">
        <v>82</v>
      </c>
      <c r="F22" s="22">
        <v>44741</v>
      </c>
      <c r="G22" s="21">
        <v>4700000</v>
      </c>
      <c r="H22" s="21"/>
      <c r="I22" s="21">
        <v>4700000</v>
      </c>
      <c r="J22" s="21"/>
      <c r="K22" s="21">
        <v>4700000</v>
      </c>
      <c r="L22" s="3"/>
    </row>
    <row r="23" spans="1:12" ht="47.25" x14ac:dyDescent="0.25">
      <c r="A23" s="57" t="s">
        <v>39</v>
      </c>
      <c r="B23" s="55" t="s">
        <v>59</v>
      </c>
      <c r="C23" s="41" t="s">
        <v>107</v>
      </c>
      <c r="D23" s="22" t="s">
        <v>108</v>
      </c>
      <c r="E23" s="41" t="s">
        <v>82</v>
      </c>
      <c r="F23" s="22">
        <v>44671</v>
      </c>
      <c r="G23" s="21">
        <v>40350</v>
      </c>
      <c r="H23" s="21"/>
      <c r="I23" s="21">
        <v>40350</v>
      </c>
      <c r="J23" s="21"/>
      <c r="K23" s="23">
        <v>40350</v>
      </c>
      <c r="L23" s="3"/>
    </row>
    <row r="24" spans="1:12" ht="63" x14ac:dyDescent="0.25">
      <c r="A24" s="57" t="s">
        <v>40</v>
      </c>
      <c r="B24" s="55" t="s">
        <v>64</v>
      </c>
      <c r="C24" s="41" t="s">
        <v>131</v>
      </c>
      <c r="D24" s="22">
        <v>44722</v>
      </c>
      <c r="E24" s="41" t="s">
        <v>82</v>
      </c>
      <c r="F24" s="22" t="s">
        <v>132</v>
      </c>
      <c r="G24" s="21">
        <v>116480</v>
      </c>
      <c r="H24" s="21"/>
      <c r="I24" s="21">
        <v>116480</v>
      </c>
      <c r="J24" s="21"/>
      <c r="K24" s="23">
        <v>116480</v>
      </c>
      <c r="L24" s="3"/>
    </row>
    <row r="25" spans="1:12" ht="47.25" x14ac:dyDescent="0.25">
      <c r="A25" s="117" t="s">
        <v>41</v>
      </c>
      <c r="B25" s="119" t="s">
        <v>62</v>
      </c>
      <c r="C25" s="36" t="s">
        <v>110</v>
      </c>
      <c r="D25" s="22" t="s">
        <v>111</v>
      </c>
      <c r="E25" s="36" t="s">
        <v>82</v>
      </c>
      <c r="F25" s="22">
        <v>44678</v>
      </c>
      <c r="G25" s="21">
        <v>80000</v>
      </c>
      <c r="H25" s="21"/>
      <c r="I25" s="21">
        <v>80000</v>
      </c>
      <c r="J25" s="21"/>
      <c r="K25" s="23">
        <v>80000</v>
      </c>
      <c r="L25" s="3"/>
    </row>
    <row r="26" spans="1:12" ht="47.25" x14ac:dyDescent="0.25">
      <c r="A26" s="130"/>
      <c r="B26" s="129"/>
      <c r="C26" s="41" t="s">
        <v>121</v>
      </c>
      <c r="D26" s="22" t="s">
        <v>122</v>
      </c>
      <c r="E26" s="41" t="s">
        <v>82</v>
      </c>
      <c r="F26" s="22">
        <v>44699</v>
      </c>
      <c r="G26" s="21">
        <v>6355</v>
      </c>
      <c r="H26" s="21"/>
      <c r="I26" s="21">
        <v>6355</v>
      </c>
      <c r="J26" s="21"/>
      <c r="K26" s="23">
        <v>6355</v>
      </c>
      <c r="L26" s="3"/>
    </row>
    <row r="27" spans="1:12" ht="47.25" x14ac:dyDescent="0.25">
      <c r="A27" s="130"/>
      <c r="B27" s="129"/>
      <c r="C27" s="41" t="s">
        <v>134</v>
      </c>
      <c r="D27" s="22" t="s">
        <v>122</v>
      </c>
      <c r="E27" s="41" t="s">
        <v>82</v>
      </c>
      <c r="F27" s="22">
        <v>44714</v>
      </c>
      <c r="G27" s="21">
        <v>9645</v>
      </c>
      <c r="H27" s="21"/>
      <c r="I27" s="21">
        <v>9645</v>
      </c>
      <c r="J27" s="21"/>
      <c r="K27" s="23">
        <v>9645</v>
      </c>
      <c r="L27" s="3"/>
    </row>
    <row r="28" spans="1:12" ht="47.25" x14ac:dyDescent="0.25">
      <c r="A28" s="118"/>
      <c r="B28" s="120"/>
      <c r="C28" s="51" t="s">
        <v>138</v>
      </c>
      <c r="D28" s="22" t="s">
        <v>139</v>
      </c>
      <c r="E28" s="51" t="s">
        <v>82</v>
      </c>
      <c r="F28" s="22">
        <v>44739</v>
      </c>
      <c r="G28" s="21">
        <v>10500</v>
      </c>
      <c r="H28" s="21"/>
      <c r="I28" s="21">
        <v>10500</v>
      </c>
      <c r="J28" s="21"/>
      <c r="K28" s="23">
        <v>10500</v>
      </c>
      <c r="L28" s="3"/>
    </row>
    <row r="29" spans="1:12" ht="47.25" x14ac:dyDescent="0.25">
      <c r="A29" s="40" t="s">
        <v>42</v>
      </c>
      <c r="B29" s="56" t="s">
        <v>69</v>
      </c>
      <c r="C29" s="41" t="s">
        <v>167</v>
      </c>
      <c r="D29" s="22" t="s">
        <v>153</v>
      </c>
      <c r="E29" s="41" t="s">
        <v>82</v>
      </c>
      <c r="F29" s="22">
        <v>44809</v>
      </c>
      <c r="G29" s="21">
        <v>104424</v>
      </c>
      <c r="H29" s="21"/>
      <c r="I29" s="21">
        <v>104424</v>
      </c>
      <c r="J29" s="21"/>
      <c r="K29" s="23">
        <v>104424</v>
      </c>
      <c r="L29" s="3"/>
    </row>
    <row r="30" spans="1:12" ht="63" x14ac:dyDescent="0.25">
      <c r="A30" s="59" t="s">
        <v>43</v>
      </c>
      <c r="B30" s="32" t="s">
        <v>58</v>
      </c>
      <c r="C30" s="60" t="s">
        <v>149</v>
      </c>
      <c r="D30" s="22" t="s">
        <v>151</v>
      </c>
      <c r="E30" s="60" t="s">
        <v>82</v>
      </c>
      <c r="F30" s="22" t="s">
        <v>150</v>
      </c>
      <c r="G30" s="21">
        <v>131277</v>
      </c>
      <c r="H30" s="21"/>
      <c r="I30" s="21">
        <v>131277</v>
      </c>
      <c r="J30" s="21"/>
      <c r="K30" s="23">
        <v>131277</v>
      </c>
      <c r="L30" s="3"/>
    </row>
    <row r="31" spans="1:12" ht="63" x14ac:dyDescent="0.25">
      <c r="A31" s="127" t="s">
        <v>44</v>
      </c>
      <c r="B31" s="128" t="s">
        <v>60</v>
      </c>
      <c r="C31" s="60" t="s">
        <v>114</v>
      </c>
      <c r="D31" s="22" t="s">
        <v>115</v>
      </c>
      <c r="E31" s="60" t="s">
        <v>82</v>
      </c>
      <c r="F31" s="22">
        <v>44702</v>
      </c>
      <c r="G31" s="21">
        <v>54641.56</v>
      </c>
      <c r="H31" s="21"/>
      <c r="I31" s="21">
        <v>54641.56</v>
      </c>
      <c r="J31" s="21"/>
      <c r="K31" s="23">
        <v>54641.599999999999</v>
      </c>
      <c r="L31" s="3"/>
    </row>
    <row r="32" spans="1:12" ht="47.25" x14ac:dyDescent="0.25">
      <c r="A32" s="127"/>
      <c r="B32" s="128"/>
      <c r="C32" s="60" t="s">
        <v>159</v>
      </c>
      <c r="D32" s="22" t="s">
        <v>161</v>
      </c>
      <c r="E32" s="60" t="s">
        <v>82</v>
      </c>
      <c r="F32" s="22" t="s">
        <v>160</v>
      </c>
      <c r="G32" s="21">
        <v>29078</v>
      </c>
      <c r="H32" s="21"/>
      <c r="I32" s="21">
        <v>29078</v>
      </c>
      <c r="J32" s="21"/>
      <c r="K32" s="23">
        <v>29078</v>
      </c>
      <c r="L32" s="3"/>
    </row>
    <row r="33" spans="1:12" ht="47.25" x14ac:dyDescent="0.25">
      <c r="A33" s="127"/>
      <c r="B33" s="128"/>
      <c r="C33" s="60" t="s">
        <v>164</v>
      </c>
      <c r="D33" s="22" t="s">
        <v>165</v>
      </c>
      <c r="E33" s="60" t="s">
        <v>82</v>
      </c>
      <c r="F33" s="22">
        <v>44819</v>
      </c>
      <c r="G33" s="21">
        <v>20200</v>
      </c>
      <c r="H33" s="21"/>
      <c r="I33" s="21">
        <v>20200</v>
      </c>
      <c r="J33" s="21"/>
      <c r="K33" s="23">
        <v>20200</v>
      </c>
      <c r="L33" s="3"/>
    </row>
    <row r="34" spans="1:12" ht="63" x14ac:dyDescent="0.25">
      <c r="A34" s="59" t="s">
        <v>45</v>
      </c>
      <c r="B34" s="32" t="s">
        <v>67</v>
      </c>
      <c r="C34" s="60" t="s">
        <v>152</v>
      </c>
      <c r="D34" s="22" t="s">
        <v>153</v>
      </c>
      <c r="E34" s="60" t="s">
        <v>82</v>
      </c>
      <c r="F34" s="22" t="s">
        <v>154</v>
      </c>
      <c r="G34" s="21">
        <v>33405</v>
      </c>
      <c r="H34" s="21"/>
      <c r="I34" s="21">
        <v>33405</v>
      </c>
      <c r="J34" s="21"/>
      <c r="K34" s="23">
        <v>33405</v>
      </c>
      <c r="L34" s="3"/>
    </row>
    <row r="35" spans="1:12" ht="47.25" x14ac:dyDescent="0.25">
      <c r="A35" s="127" t="s">
        <v>48</v>
      </c>
      <c r="B35" s="128" t="s">
        <v>55</v>
      </c>
      <c r="C35" s="60" t="s">
        <v>123</v>
      </c>
      <c r="D35" s="22" t="s">
        <v>116</v>
      </c>
      <c r="E35" s="60" t="s">
        <v>82</v>
      </c>
      <c r="F35" s="22">
        <v>44699</v>
      </c>
      <c r="G35" s="21">
        <v>20000</v>
      </c>
      <c r="H35" s="21"/>
      <c r="I35" s="21">
        <v>20000</v>
      </c>
      <c r="J35" s="21"/>
      <c r="K35" s="23">
        <v>20000</v>
      </c>
      <c r="L35" s="3"/>
    </row>
    <row r="36" spans="1:12" ht="47.25" x14ac:dyDescent="0.25">
      <c r="A36" s="127"/>
      <c r="B36" s="128"/>
      <c r="C36" s="60" t="s">
        <v>129</v>
      </c>
      <c r="D36" s="22" t="s">
        <v>116</v>
      </c>
      <c r="E36" s="60" t="s">
        <v>130</v>
      </c>
      <c r="F36" s="22">
        <v>44687</v>
      </c>
      <c r="G36" s="21">
        <v>16632.099999999999</v>
      </c>
      <c r="H36" s="21"/>
      <c r="I36" s="21">
        <v>16632.060000000001</v>
      </c>
      <c r="J36" s="21"/>
      <c r="K36" s="23">
        <v>16632.099999999999</v>
      </c>
      <c r="L36" s="3"/>
    </row>
    <row r="37" spans="1:12" ht="47.25" x14ac:dyDescent="0.25">
      <c r="A37" s="59" t="s">
        <v>49</v>
      </c>
      <c r="B37" s="32" t="s">
        <v>66</v>
      </c>
      <c r="C37" s="60" t="s">
        <v>95</v>
      </c>
      <c r="D37" s="22" t="s">
        <v>96</v>
      </c>
      <c r="E37" s="60" t="s">
        <v>82</v>
      </c>
      <c r="F37" s="22">
        <v>44651</v>
      </c>
      <c r="G37" s="21">
        <v>3500</v>
      </c>
      <c r="H37" s="21"/>
      <c r="I37" s="21">
        <v>3500</v>
      </c>
      <c r="J37" s="21"/>
      <c r="K37" s="23">
        <v>3500</v>
      </c>
      <c r="L37" s="3"/>
    </row>
    <row r="38" spans="1:12" ht="63.75" customHeight="1" x14ac:dyDescent="0.25">
      <c r="A38" s="39" t="s">
        <v>180</v>
      </c>
      <c r="B38" s="103" t="s">
        <v>10</v>
      </c>
      <c r="C38" s="52" t="s">
        <v>144</v>
      </c>
      <c r="D38" s="22" t="s">
        <v>145</v>
      </c>
      <c r="E38" s="41" t="s">
        <v>90</v>
      </c>
      <c r="F38" s="22">
        <v>44926</v>
      </c>
      <c r="G38" s="21">
        <v>558000</v>
      </c>
      <c r="H38" s="21"/>
      <c r="I38" s="21">
        <v>558000</v>
      </c>
      <c r="J38" s="21"/>
      <c r="K38" s="23">
        <v>558000</v>
      </c>
      <c r="L38" s="3"/>
    </row>
    <row r="39" spans="1:12" s="9" customFormat="1" ht="63" x14ac:dyDescent="0.25">
      <c r="A39" s="34">
        <v>7</v>
      </c>
      <c r="B39" s="45" t="s">
        <v>35</v>
      </c>
      <c r="C39" s="54"/>
      <c r="D39" s="54"/>
      <c r="E39" s="54"/>
      <c r="F39" s="104"/>
      <c r="G39" s="105"/>
      <c r="H39" s="105"/>
      <c r="I39" s="105"/>
      <c r="J39" s="105"/>
      <c r="K39" s="23"/>
      <c r="L39" s="15"/>
    </row>
    <row r="40" spans="1:12" s="9" customFormat="1" ht="67.5" customHeight="1" x14ac:dyDescent="0.25">
      <c r="A40" s="58" t="s">
        <v>179</v>
      </c>
      <c r="B40" s="43" t="s">
        <v>8</v>
      </c>
      <c r="C40" s="49" t="s">
        <v>88</v>
      </c>
      <c r="D40" s="48" t="s">
        <v>89</v>
      </c>
      <c r="E40" s="36" t="s">
        <v>90</v>
      </c>
      <c r="F40" s="22">
        <v>44665</v>
      </c>
      <c r="G40" s="21">
        <v>5879650</v>
      </c>
      <c r="H40" s="21"/>
      <c r="I40" s="21">
        <v>5879650</v>
      </c>
      <c r="J40" s="21"/>
      <c r="K40" s="23">
        <v>5879650</v>
      </c>
      <c r="L40" s="15"/>
    </row>
    <row r="41" spans="1:12" ht="90" customHeight="1" x14ac:dyDescent="0.25">
      <c r="A41" s="10">
        <v>8</v>
      </c>
      <c r="B41" s="37" t="s">
        <v>27</v>
      </c>
      <c r="C41" s="11"/>
      <c r="D41" s="11"/>
      <c r="E41" s="11"/>
      <c r="F41" s="12"/>
      <c r="G41" s="13"/>
      <c r="H41" s="13"/>
      <c r="I41" s="13"/>
      <c r="J41" s="13"/>
      <c r="K41" s="14"/>
      <c r="L41" s="3"/>
    </row>
    <row r="42" spans="1:12" ht="47.25" x14ac:dyDescent="0.25">
      <c r="A42" s="117" t="s">
        <v>181</v>
      </c>
      <c r="B42" s="131" t="s">
        <v>94</v>
      </c>
      <c r="C42" s="31" t="s">
        <v>87</v>
      </c>
      <c r="D42" s="48" t="s">
        <v>85</v>
      </c>
      <c r="E42" s="47" t="s">
        <v>23</v>
      </c>
      <c r="F42" s="22">
        <v>44926</v>
      </c>
      <c r="G42" s="21">
        <v>526200</v>
      </c>
      <c r="H42" s="21"/>
      <c r="I42" s="21">
        <v>350800</v>
      </c>
      <c r="J42" s="21"/>
      <c r="K42" s="23">
        <v>350800</v>
      </c>
      <c r="L42" s="3"/>
    </row>
    <row r="43" spans="1:12" ht="47.25" x14ac:dyDescent="0.25">
      <c r="A43" s="118"/>
      <c r="B43" s="132"/>
      <c r="C43" s="11" t="s">
        <v>99</v>
      </c>
      <c r="D43" s="11" t="s">
        <v>89</v>
      </c>
      <c r="E43" s="20" t="s">
        <v>82</v>
      </c>
      <c r="F43" s="12">
        <v>44926</v>
      </c>
      <c r="G43" s="13">
        <v>1838526.66</v>
      </c>
      <c r="H43" s="13"/>
      <c r="I43" s="13">
        <v>919263.34</v>
      </c>
      <c r="J43" s="13"/>
      <c r="K43" s="14">
        <v>919263.34</v>
      </c>
      <c r="L43" s="3"/>
    </row>
    <row r="44" spans="1:12" ht="31.5" x14ac:dyDescent="0.25">
      <c r="A44" s="117" t="s">
        <v>182</v>
      </c>
      <c r="B44" s="131" t="s">
        <v>61</v>
      </c>
      <c r="C44" s="31" t="s">
        <v>91</v>
      </c>
      <c r="D44" s="48" t="s">
        <v>85</v>
      </c>
      <c r="E44" s="48" t="s">
        <v>23</v>
      </c>
      <c r="F44" s="22">
        <v>44926</v>
      </c>
      <c r="G44" s="21">
        <v>492480</v>
      </c>
      <c r="H44" s="21"/>
      <c r="I44" s="21">
        <v>328320</v>
      </c>
      <c r="J44" s="21"/>
      <c r="K44" s="23">
        <v>328320</v>
      </c>
      <c r="L44" s="3"/>
    </row>
    <row r="45" spans="1:12" ht="76.5" customHeight="1" x14ac:dyDescent="0.25">
      <c r="A45" s="118"/>
      <c r="B45" s="132"/>
      <c r="C45" s="26" t="s">
        <v>141</v>
      </c>
      <c r="D45" s="26" t="s">
        <v>89</v>
      </c>
      <c r="E45" s="26" t="s">
        <v>82</v>
      </c>
      <c r="F45" s="22">
        <v>44926</v>
      </c>
      <c r="G45" s="21">
        <v>297500</v>
      </c>
      <c r="H45" s="21"/>
      <c r="I45" s="21">
        <v>597500</v>
      </c>
      <c r="J45" s="21"/>
      <c r="K45" s="23">
        <v>597500</v>
      </c>
      <c r="L45" s="3"/>
    </row>
    <row r="46" spans="1:12" ht="76.5" customHeight="1" x14ac:dyDescent="0.25">
      <c r="A46" s="117" t="s">
        <v>183</v>
      </c>
      <c r="B46" s="131" t="s">
        <v>53</v>
      </c>
      <c r="C46" s="31" t="s">
        <v>86</v>
      </c>
      <c r="D46" s="48" t="s">
        <v>85</v>
      </c>
      <c r="E46" s="48" t="s">
        <v>82</v>
      </c>
      <c r="F46" s="22">
        <v>44926</v>
      </c>
      <c r="G46" s="21">
        <v>600000</v>
      </c>
      <c r="H46" s="21"/>
      <c r="I46" s="21">
        <v>475520</v>
      </c>
      <c r="J46" s="21"/>
      <c r="K46" s="23">
        <v>475520</v>
      </c>
      <c r="L46" s="3"/>
    </row>
    <row r="47" spans="1:12" ht="58.5" customHeight="1" x14ac:dyDescent="0.25">
      <c r="A47" s="118"/>
      <c r="B47" s="132"/>
      <c r="C47" s="11" t="s">
        <v>102</v>
      </c>
      <c r="D47" s="20" t="s">
        <v>89</v>
      </c>
      <c r="E47" s="20" t="s">
        <v>82</v>
      </c>
      <c r="F47" s="12">
        <v>44926</v>
      </c>
      <c r="G47" s="13">
        <v>1370000</v>
      </c>
      <c r="H47" s="13"/>
      <c r="I47" s="13">
        <v>685000</v>
      </c>
      <c r="J47" s="13"/>
      <c r="K47" s="14">
        <v>685000</v>
      </c>
      <c r="L47" s="4"/>
    </row>
    <row r="48" spans="1:12" ht="58.5" customHeight="1" x14ac:dyDescent="0.25">
      <c r="A48" s="117" t="s">
        <v>184</v>
      </c>
      <c r="B48" s="131" t="s">
        <v>62</v>
      </c>
      <c r="C48" s="31" t="s">
        <v>92</v>
      </c>
      <c r="D48" s="47" t="s">
        <v>85</v>
      </c>
      <c r="E48" s="48" t="s">
        <v>82</v>
      </c>
      <c r="F48" s="22">
        <v>44926</v>
      </c>
      <c r="G48" s="21">
        <v>464040</v>
      </c>
      <c r="H48" s="21"/>
      <c r="I48" s="21">
        <v>309360</v>
      </c>
      <c r="J48" s="21"/>
      <c r="K48" s="23">
        <v>309360</v>
      </c>
      <c r="L48" s="4"/>
    </row>
    <row r="49" spans="1:12" ht="54" customHeight="1" x14ac:dyDescent="0.25">
      <c r="A49" s="118"/>
      <c r="B49" s="132"/>
      <c r="C49" s="30" t="s">
        <v>97</v>
      </c>
      <c r="D49" s="30" t="s">
        <v>89</v>
      </c>
      <c r="E49" s="30" t="s">
        <v>82</v>
      </c>
      <c r="F49" s="22">
        <v>44926</v>
      </c>
      <c r="G49" s="21">
        <v>1200000</v>
      </c>
      <c r="H49" s="21"/>
      <c r="I49" s="21">
        <v>600000</v>
      </c>
      <c r="J49" s="21"/>
      <c r="K49" s="23">
        <v>600000</v>
      </c>
      <c r="L49" s="4"/>
    </row>
    <row r="50" spans="1:12" ht="54" customHeight="1" x14ac:dyDescent="0.25">
      <c r="A50" s="117" t="s">
        <v>185</v>
      </c>
      <c r="B50" s="119" t="s">
        <v>52</v>
      </c>
      <c r="C50" s="48" t="s">
        <v>93</v>
      </c>
      <c r="D50" s="48" t="s">
        <v>85</v>
      </c>
      <c r="E50" s="48" t="s">
        <v>82</v>
      </c>
      <c r="F50" s="22">
        <v>44926</v>
      </c>
      <c r="G50" s="21">
        <v>83400</v>
      </c>
      <c r="H50" s="21"/>
      <c r="I50" s="21">
        <v>41700</v>
      </c>
      <c r="J50" s="21"/>
      <c r="K50" s="23">
        <v>41700</v>
      </c>
      <c r="L50" s="4"/>
    </row>
    <row r="51" spans="1:12" ht="54" customHeight="1" x14ac:dyDescent="0.25">
      <c r="A51" s="118"/>
      <c r="B51" s="120"/>
      <c r="C51" s="48" t="s">
        <v>104</v>
      </c>
      <c r="D51" s="48" t="s">
        <v>89</v>
      </c>
      <c r="E51" s="48" t="s">
        <v>82</v>
      </c>
      <c r="F51" s="22">
        <v>44926</v>
      </c>
      <c r="G51" s="21">
        <v>1170000</v>
      </c>
      <c r="H51" s="21"/>
      <c r="I51" s="21">
        <v>585000</v>
      </c>
      <c r="J51" s="21"/>
      <c r="K51" s="23">
        <v>585000</v>
      </c>
      <c r="L51" s="4"/>
    </row>
    <row r="52" spans="1:12" ht="54" customHeight="1" x14ac:dyDescent="0.25">
      <c r="A52" s="117" t="s">
        <v>186</v>
      </c>
      <c r="B52" s="119" t="s">
        <v>66</v>
      </c>
      <c r="C52" s="50" t="s">
        <v>98</v>
      </c>
      <c r="D52" s="50" t="s">
        <v>85</v>
      </c>
      <c r="E52" s="50" t="s">
        <v>82</v>
      </c>
      <c r="F52" s="22">
        <v>44926</v>
      </c>
      <c r="G52" s="21">
        <v>461419.4</v>
      </c>
      <c r="H52" s="21"/>
      <c r="I52" s="21">
        <v>461419.4</v>
      </c>
      <c r="J52" s="21"/>
      <c r="K52" s="23">
        <v>461419.4</v>
      </c>
      <c r="L52" s="4"/>
    </row>
    <row r="53" spans="1:12" ht="54" customHeight="1" x14ac:dyDescent="0.25">
      <c r="A53" s="118"/>
      <c r="B53" s="120"/>
      <c r="C53" s="50" t="s">
        <v>103</v>
      </c>
      <c r="D53" s="50" t="s">
        <v>89</v>
      </c>
      <c r="E53" s="50" t="s">
        <v>82</v>
      </c>
      <c r="F53" s="22">
        <v>44926</v>
      </c>
      <c r="G53" s="21">
        <v>1340250</v>
      </c>
      <c r="H53" s="21"/>
      <c r="I53" s="21">
        <v>670125</v>
      </c>
      <c r="J53" s="21"/>
      <c r="K53" s="23">
        <v>670125</v>
      </c>
      <c r="L53" s="4"/>
    </row>
    <row r="54" spans="1:12" ht="63" x14ac:dyDescent="0.25">
      <c r="A54" s="24" t="s">
        <v>46</v>
      </c>
      <c r="B54" s="46" t="s">
        <v>28</v>
      </c>
      <c r="C54" s="11"/>
      <c r="D54" s="11"/>
      <c r="E54" s="11"/>
      <c r="F54" s="12"/>
      <c r="G54" s="13"/>
      <c r="H54" s="13"/>
      <c r="I54" s="13"/>
      <c r="J54" s="13"/>
      <c r="K54" s="14"/>
      <c r="L54" s="3"/>
    </row>
    <row r="55" spans="1:12" ht="47.25" x14ac:dyDescent="0.25">
      <c r="A55" s="29" t="s">
        <v>187</v>
      </c>
      <c r="B55" s="44" t="s">
        <v>61</v>
      </c>
      <c r="C55" s="47" t="s">
        <v>80</v>
      </c>
      <c r="D55" s="22" t="s">
        <v>81</v>
      </c>
      <c r="E55" s="47" t="s">
        <v>82</v>
      </c>
      <c r="F55" s="22">
        <v>44926</v>
      </c>
      <c r="G55" s="21">
        <v>90000</v>
      </c>
      <c r="H55" s="21"/>
      <c r="I55" s="21">
        <v>60000</v>
      </c>
      <c r="J55" s="21"/>
      <c r="K55" s="23">
        <v>60000</v>
      </c>
      <c r="L55" s="3"/>
    </row>
    <row r="56" spans="1:12" ht="47.25" x14ac:dyDescent="0.25">
      <c r="A56" s="57" t="s">
        <v>188</v>
      </c>
      <c r="B56" s="44" t="s">
        <v>52</v>
      </c>
      <c r="C56" s="47" t="s">
        <v>112</v>
      </c>
      <c r="D56" s="22" t="s">
        <v>113</v>
      </c>
      <c r="E56" s="47" t="s">
        <v>82</v>
      </c>
      <c r="F56" s="22">
        <v>44926</v>
      </c>
      <c r="G56" s="21">
        <v>143280</v>
      </c>
      <c r="H56" s="21"/>
      <c r="I56" s="21">
        <v>71640</v>
      </c>
      <c r="J56" s="21"/>
      <c r="K56" s="23">
        <v>71640</v>
      </c>
      <c r="L56" s="3"/>
    </row>
    <row r="57" spans="1:12" ht="47.25" x14ac:dyDescent="0.25">
      <c r="A57" s="57" t="s">
        <v>189</v>
      </c>
      <c r="B57" s="44" t="s">
        <v>62</v>
      </c>
      <c r="C57" s="36" t="s">
        <v>140</v>
      </c>
      <c r="D57" s="22" t="s">
        <v>89</v>
      </c>
      <c r="E57" s="36" t="s">
        <v>82</v>
      </c>
      <c r="F57" s="22">
        <v>44926</v>
      </c>
      <c r="G57" s="21">
        <v>81300</v>
      </c>
      <c r="H57" s="21"/>
      <c r="I57" s="21">
        <v>40700</v>
      </c>
      <c r="J57" s="21"/>
      <c r="K57" s="23">
        <v>40700</v>
      </c>
      <c r="L57" s="3"/>
    </row>
    <row r="58" spans="1:12" ht="47.25" x14ac:dyDescent="0.25">
      <c r="A58" s="57" t="s">
        <v>190</v>
      </c>
      <c r="B58" s="38" t="s">
        <v>59</v>
      </c>
      <c r="C58" s="31" t="s">
        <v>128</v>
      </c>
      <c r="D58" s="31" t="s">
        <v>89</v>
      </c>
      <c r="E58" s="31" t="s">
        <v>82</v>
      </c>
      <c r="F58" s="22">
        <v>44926</v>
      </c>
      <c r="G58" s="21">
        <v>93700</v>
      </c>
      <c r="H58" s="21"/>
      <c r="I58" s="21">
        <v>46800</v>
      </c>
      <c r="J58" s="21"/>
      <c r="K58" s="23">
        <v>46800</v>
      </c>
      <c r="L58" s="3"/>
    </row>
    <row r="59" spans="1:12" ht="47.25" x14ac:dyDescent="0.25">
      <c r="A59" s="24" t="s">
        <v>50</v>
      </c>
      <c r="B59" s="37" t="s">
        <v>29</v>
      </c>
      <c r="C59" s="11"/>
      <c r="D59" s="11"/>
      <c r="E59" s="11"/>
      <c r="F59" s="12"/>
      <c r="G59" s="13"/>
      <c r="H59" s="13"/>
      <c r="I59" s="13"/>
      <c r="J59" s="13"/>
      <c r="K59" s="14"/>
      <c r="L59" s="3"/>
    </row>
    <row r="60" spans="1:12" ht="94.5" x14ac:dyDescent="0.25">
      <c r="A60" s="24" t="s">
        <v>191</v>
      </c>
      <c r="B60" s="20" t="s">
        <v>83</v>
      </c>
      <c r="C60" s="16" t="s">
        <v>118</v>
      </c>
      <c r="D60" s="16" t="s">
        <v>84</v>
      </c>
      <c r="E60" s="48" t="s">
        <v>82</v>
      </c>
      <c r="F60" s="17">
        <v>44926</v>
      </c>
      <c r="G60" s="18">
        <v>5000</v>
      </c>
      <c r="H60" s="18"/>
      <c r="I60" s="18">
        <v>5000</v>
      </c>
      <c r="J60" s="18"/>
      <c r="K60" s="19">
        <v>5000</v>
      </c>
      <c r="L60" s="3"/>
    </row>
    <row r="61" spans="1:12" ht="110.25" x14ac:dyDescent="0.25">
      <c r="A61" s="24" t="s">
        <v>192</v>
      </c>
      <c r="B61" s="36" t="s">
        <v>62</v>
      </c>
      <c r="C61" s="36" t="s">
        <v>166</v>
      </c>
      <c r="D61" s="47" t="s">
        <v>84</v>
      </c>
      <c r="E61" s="10" t="s">
        <v>82</v>
      </c>
      <c r="F61" s="22">
        <v>44926</v>
      </c>
      <c r="G61" s="21">
        <v>10000</v>
      </c>
      <c r="H61" s="21"/>
      <c r="I61" s="21">
        <v>10000</v>
      </c>
      <c r="J61" s="21"/>
      <c r="K61" s="23">
        <v>10000</v>
      </c>
      <c r="L61" s="3"/>
    </row>
    <row r="62" spans="1:12" ht="78.75" x14ac:dyDescent="0.25">
      <c r="A62" s="24" t="s">
        <v>193</v>
      </c>
      <c r="B62" s="32" t="s">
        <v>63</v>
      </c>
      <c r="C62" s="31" t="s">
        <v>124</v>
      </c>
      <c r="D62" s="31" t="s">
        <v>84</v>
      </c>
      <c r="E62" s="10" t="s">
        <v>82</v>
      </c>
      <c r="F62" s="22">
        <v>44926</v>
      </c>
      <c r="G62" s="21">
        <v>8000</v>
      </c>
      <c r="H62" s="21"/>
      <c r="I62" s="21">
        <v>8000</v>
      </c>
      <c r="J62" s="21"/>
      <c r="K62" s="23">
        <v>8000</v>
      </c>
      <c r="L62" s="3"/>
    </row>
    <row r="63" spans="1:12" ht="47.25" x14ac:dyDescent="0.25">
      <c r="A63" s="24" t="s">
        <v>194</v>
      </c>
      <c r="B63" s="32" t="s">
        <v>59</v>
      </c>
      <c r="C63" s="41" t="s">
        <v>127</v>
      </c>
      <c r="D63" s="41" t="s">
        <v>84</v>
      </c>
      <c r="E63" s="10" t="s">
        <v>82</v>
      </c>
      <c r="F63" s="22">
        <v>44926</v>
      </c>
      <c r="G63" s="21">
        <v>5000</v>
      </c>
      <c r="H63" s="21"/>
      <c r="I63" s="21">
        <v>5000</v>
      </c>
      <c r="J63" s="21"/>
      <c r="K63" s="23">
        <v>5000</v>
      </c>
      <c r="L63" s="3"/>
    </row>
  </sheetData>
  <mergeCells count="37">
    <mergeCell ref="A1:K1"/>
    <mergeCell ref="I3:K3"/>
    <mergeCell ref="C2:H2"/>
    <mergeCell ref="G3:G4"/>
    <mergeCell ref="H3:H4"/>
    <mergeCell ref="A3:A4"/>
    <mergeCell ref="B3:B4"/>
    <mergeCell ref="F3:F4"/>
    <mergeCell ref="C3:C4"/>
    <mergeCell ref="D3:D4"/>
    <mergeCell ref="E3:E4"/>
    <mergeCell ref="B48:B49"/>
    <mergeCell ref="A44:A45"/>
    <mergeCell ref="A25:A28"/>
    <mergeCell ref="B25:B28"/>
    <mergeCell ref="A19:A20"/>
    <mergeCell ref="B19:B20"/>
    <mergeCell ref="A46:A47"/>
    <mergeCell ref="B46:B47"/>
    <mergeCell ref="A42:A43"/>
    <mergeCell ref="B42:B43"/>
    <mergeCell ref="A50:A51"/>
    <mergeCell ref="B50:B51"/>
    <mergeCell ref="A52:A53"/>
    <mergeCell ref="B52:B53"/>
    <mergeCell ref="A12:A14"/>
    <mergeCell ref="B12:B14"/>
    <mergeCell ref="A35:A36"/>
    <mergeCell ref="B35:B36"/>
    <mergeCell ref="B21:B22"/>
    <mergeCell ref="A21:A22"/>
    <mergeCell ref="B31:B33"/>
    <mergeCell ref="A31:A33"/>
    <mergeCell ref="A48:A49"/>
    <mergeCell ref="B44:B45"/>
    <mergeCell ref="B16:B18"/>
    <mergeCell ref="A16:A18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2022-10-13T08:54:13Z</cp:lastPrinted>
  <dcterms:created xsi:type="dcterms:W3CDTF">2018-07-30T08:01:14Z</dcterms:created>
  <dcterms:modified xsi:type="dcterms:W3CDTF">2022-10-17T07:56:05Z</dcterms:modified>
</cp:coreProperties>
</file>