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125" windowWidth="19440" windowHeight="8580"/>
  </bookViews>
  <sheets>
    <sheet name="МП Теплоснабжение" sheetId="19" r:id="rId1"/>
    <sheet name="МП Теплоснабжение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Теплоснабжение (2)'!#REF!</definedName>
    <definedName name="sub_14000" localSheetId="2">'Подпрограмма 2 (2)'!#REF!</definedName>
    <definedName name="Z_359C8E5E_9871_416C_8416_05D2A4FF5688_.wvu.PrintArea" localSheetId="1" hidden="1">'МП Теплоснабжение (2)'!$A$1:$N$8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Теплоснабжение (2)'!$A$1:$N$8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Теплоснабжение (2)'!$A$1:$N$8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Теплоснабжение (2)'!$A$1:$N$8</definedName>
    <definedName name="Z_F75B3EC3_CC43_4B33_913D_5D7444E65C48_.wvu.PrintArea" localSheetId="2" hidden="1">'Подпрограмма 2 (2)'!$A$1:$N$9</definedName>
    <definedName name="_xlnm.Print_Titles" localSheetId="1">'МП Теплоснабжение (2)'!$3:$6</definedName>
    <definedName name="_xlnm.Print_Titles" localSheetId="2">'Подпрограмма 2 (2)'!$3:$6</definedName>
    <definedName name="_xlnm.Print_Area" localSheetId="0">'МП Теплоснабжение'!$A$1:$R$10</definedName>
    <definedName name="_xlnm.Print_Area" localSheetId="1">'МП Теплоснабжение (2)'!$A$1:$M$8</definedName>
    <definedName name="_xlnm.Print_Area" localSheetId="2">'Подпрограмма 2 (2)'!$A$1:$M$9</definedName>
  </definedNames>
  <calcPr calcId="145621"/>
</workbook>
</file>

<file path=xl/calcChain.xml><?xml version="1.0" encoding="utf-8"?>
<calcChain xmlns="http://schemas.openxmlformats.org/spreadsheetml/2006/main">
  <c r="G8" i="19" l="1"/>
  <c r="G7" i="19"/>
  <c r="Q9" i="19" l="1"/>
  <c r="K9" i="19"/>
  <c r="K6" i="19" s="1"/>
  <c r="K10" i="19" s="1"/>
  <c r="P9" i="19"/>
  <c r="R9" i="19" s="1"/>
  <c r="B7" i="20"/>
  <c r="F10" i="19"/>
  <c r="O10" i="19"/>
  <c r="I6" i="19"/>
  <c r="I10" i="19" s="1"/>
  <c r="J6" i="19"/>
  <c r="J10" i="19" s="1"/>
  <c r="L6" i="19"/>
  <c r="L10" i="19" s="1"/>
  <c r="M6" i="19"/>
  <c r="M10" i="19" s="1"/>
  <c r="O6" i="19"/>
  <c r="G6" i="19"/>
  <c r="Q10" i="19" l="1"/>
  <c r="G10" i="19"/>
  <c r="E6" i="19"/>
  <c r="E10" i="19" s="1"/>
  <c r="P6" i="19"/>
  <c r="P10" i="19" s="1"/>
  <c r="R10" i="19" s="1"/>
  <c r="Q6" i="19"/>
  <c r="R6" i="19"/>
  <c r="N9" i="19"/>
  <c r="E9" i="19"/>
  <c r="H9" i="19"/>
  <c r="H8" i="19"/>
  <c r="E8" i="19"/>
  <c r="H7" i="19"/>
  <c r="E7" i="19"/>
  <c r="N6" i="19" l="1"/>
  <c r="N10" i="19" s="1"/>
  <c r="M7" i="20"/>
  <c r="K7" i="20" s="1"/>
  <c r="H6" i="19"/>
  <c r="H10" i="19" s="1"/>
  <c r="K8" i="20"/>
  <c r="L8" i="20"/>
  <c r="M8" i="20"/>
  <c r="J8" i="20"/>
  <c r="B7" i="22" l="1"/>
  <c r="M8" i="22"/>
  <c r="K8" i="22" s="1"/>
  <c r="K7" i="22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<sst xmlns="http://schemas.openxmlformats.org/spreadsheetml/2006/main" count="79" uniqueCount="47">
  <si>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</si>
  <si>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</si>
  <si>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</si>
  <si>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</si>
  <si>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</si>
  <si>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</si>
  <si>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</si>
  <si>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 xml:space="preserve">Наименование мероприятия </t>
  </si>
  <si>
    <t xml:space="preserve">Исполнитель </t>
  </si>
  <si>
    <t>№ пп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</si>
  <si>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</si>
  <si>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</si>
  <si>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</si>
  <si>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</si>
  <si>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</si>
  <si>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</si>
  <si>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</si>
  <si>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</si>
  <si>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</si>
  <si>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</si>
  <si>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</si>
  <si>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</si>
  <si>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</si>
  <si>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</si>
  <si>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</si>
  <si>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</si>
  <si>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</si>
  <si>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</si>
  <si>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</si>
  <si>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</si>
  <si>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</si>
  <si>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</si>
  <si>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</si>
  <si>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</si>
  <si>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</si>
  <si>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</si>
  <si>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План на 2020 год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</si>
  <si>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</si>
  <si>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t>
  </si>
  <si>
    <t>Раздел 1. Разработка проектной документации по реконструкции, строительству и модернизации объектов теплоснабжения</t>
  </si>
  <si>
    <t>Разработка проектной документации на строительство модульной котельной и сети теплоснабжения в п. Каратайка</t>
  </si>
  <si>
    <t>Разработка проектной документации на строительство центральной котельной и тепловых сетей в с. Коткино</t>
  </si>
  <si>
    <t>Разработка проектной документации на модернизацию центральной котельной в п. Харута</t>
  </si>
  <si>
    <t xml:space="preserve"> № 0184300000417000099 от 18.09.2017</t>
  </si>
  <si>
    <t>ООО "ИК "Теплогазстрой"</t>
  </si>
  <si>
    <t>по состоянию на 01 октября 2020  года (с начала года нарастающим итогом)</t>
  </si>
  <si>
    <t>План на 01.10.2020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</si>
</sst>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.0"/>
    <numFmt numFmtId="166" formatCode="0.0"/>
    <numFmt numFmtId="167" formatCode="0.0%"/>
    <numFmt numFmtId="168" formatCode="_-* #,##0.0_р_._-;\-* #,##0.0_р_._-;_-* &quot;-&quot;?_р_._-;_-@_-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4" fillId="0" borderId="0" applyFont="0" applyFill="0" applyBorder="0" applyAlignment="0" applyProtection="0"/>
    <xf numFmtId="0" fontId="2" fillId="0" borderId="0"/>
    <xf numFmtId="164" fontId="1" fillId="0" borderId="0" applyFont="0" applyFill="0" applyBorder="0" applyAlignment="0" applyProtection="0"/>
  </cellStyleXfs>
  <cellXfs count="61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5" fontId="6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7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vertical="center" wrapText="1"/>
    </xf>
    <xf numFmtId="0" fontId="6" fillId="0" borderId="1" xfId="0" applyFont="1" applyFill="1" applyBorder="1"/>
    <xf numFmtId="165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vertical="center" wrapText="1"/>
    </xf>
    <xf numFmtId="0" fontId="6" fillId="0" borderId="1" xfId="2" applyFont="1" applyFill="1" applyBorder="1" applyAlignment="1">
      <alignment vertical="center" wrapText="1"/>
    </xf>
    <xf numFmtId="164" fontId="6" fillId="0" borderId="1" xfId="2" applyNumberFormat="1" applyFont="1" applyFill="1" applyBorder="1" applyAlignment="1">
      <alignment vertical="center"/>
    </xf>
    <xf numFmtId="164" fontId="6" fillId="0" borderId="1" xfId="6" applyFont="1" applyFill="1" applyBorder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165" fontId="7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" xfId="6" builtin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R10"/>
  <sheetViews>
    <sheetView tabSelected="1" view="pageBreakPreview" zoomScale="75" zoomScaleNormal="75" zoomScaleSheetLayoutView="75" workbookViewId="0">
      <selection activeCell="J18" sqref="J18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10" width="16.85546875" style="1" customWidth="1"/>
    <col min="11" max="11" width="14.85546875" style="1" customWidth="1"/>
    <col min="12" max="12" width="15.28515625" style="1" customWidth="1"/>
    <col min="13" max="13" width="16.42578125" style="1" customWidth="1"/>
    <col min="14" max="14" width="15.85546875" style="1" customWidth="1"/>
    <col min="15" max="15" width="13.85546875" style="1" customWidth="1"/>
    <col min="16" max="16" width="14.85546875" style="1" customWidth="1"/>
    <col min="17" max="17" width="25.85546875" style="1" customWidth="1"/>
    <col min="18" max="18" width="26.140625" style="1" customWidth="1"/>
    <col min="19" max="16384" width="9.140625" style="1"/>
  </cols>
  <sheetData>
    <row r="1" spans="1:18" ht="51" customHeight="1" x14ac:dyDescent="0.25">
      <c r="A1" s="45" t="s">
        <v>38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45"/>
      <c r="P1" s="45"/>
      <c r="Q1" s="45"/>
      <c r="R1" s="45"/>
    </row>
    <row r="2" spans="1:18" ht="18.75" customHeight="1" x14ac:dyDescent="0.25">
      <c r="A2" s="46" t="s">
        <v>45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P2" s="45"/>
      <c r="Q2" s="45"/>
      <c r="R2" s="47"/>
    </row>
    <row r="3" spans="1:18" s="2" customFormat="1" ht="53.25" customHeight="1" x14ac:dyDescent="0.25">
      <c r="A3" s="48" t="s">
        <v>9</v>
      </c>
      <c r="B3" s="48" t="s">
        <v>7</v>
      </c>
      <c r="C3" s="48" t="s">
        <v>2</v>
      </c>
      <c r="D3" s="48" t="s">
        <v>8</v>
      </c>
      <c r="E3" s="48" t="s">
        <v>36</v>
      </c>
      <c r="F3" s="48"/>
      <c r="G3" s="48"/>
      <c r="H3" s="48" t="s">
        <v>46</v>
      </c>
      <c r="I3" s="48"/>
      <c r="J3" s="48"/>
      <c r="K3" s="48" t="s">
        <v>3</v>
      </c>
      <c r="L3" s="48"/>
      <c r="M3" s="48"/>
      <c r="N3" s="48" t="s">
        <v>4</v>
      </c>
      <c r="O3" s="48"/>
      <c r="P3" s="48"/>
      <c r="Q3" s="48" t="s">
        <v>28</v>
      </c>
      <c r="R3" s="48" t="s">
        <v>29</v>
      </c>
    </row>
    <row r="4" spans="1:18" s="2" customFormat="1" ht="59.25" customHeight="1" x14ac:dyDescent="0.25">
      <c r="A4" s="48"/>
      <c r="B4" s="48"/>
      <c r="C4" s="48"/>
      <c r="D4" s="48"/>
      <c r="E4" s="19" t="s">
        <v>0</v>
      </c>
      <c r="F4" s="19" t="s">
        <v>5</v>
      </c>
      <c r="G4" s="19" t="s">
        <v>6</v>
      </c>
      <c r="H4" s="19" t="s">
        <v>0</v>
      </c>
      <c r="I4" s="19" t="s">
        <v>5</v>
      </c>
      <c r="J4" s="19" t="s">
        <v>6</v>
      </c>
      <c r="K4" s="19" t="s">
        <v>0</v>
      </c>
      <c r="L4" s="19" t="s">
        <v>5</v>
      </c>
      <c r="M4" s="19" t="s">
        <v>6</v>
      </c>
      <c r="N4" s="19" t="s">
        <v>0</v>
      </c>
      <c r="O4" s="19" t="s">
        <v>5</v>
      </c>
      <c r="P4" s="19" t="s">
        <v>6</v>
      </c>
      <c r="Q4" s="48"/>
      <c r="R4" s="48"/>
    </row>
    <row r="5" spans="1:18" s="2" customFormat="1" ht="22.5" customHeight="1" x14ac:dyDescent="0.25">
      <c r="A5" s="19">
        <v>1</v>
      </c>
      <c r="B5" s="19">
        <v>2</v>
      </c>
      <c r="C5" s="19">
        <v>3</v>
      </c>
      <c r="D5" s="19">
        <v>4</v>
      </c>
      <c r="E5" s="19">
        <v>5</v>
      </c>
      <c r="F5" s="19">
        <v>6</v>
      </c>
      <c r="G5" s="19">
        <v>7</v>
      </c>
      <c r="H5" s="19">
        <v>8</v>
      </c>
      <c r="I5" s="19">
        <v>9</v>
      </c>
      <c r="J5" s="19">
        <v>10</v>
      </c>
      <c r="K5" s="19">
        <v>11</v>
      </c>
      <c r="L5" s="19">
        <v>12</v>
      </c>
      <c r="M5" s="19">
        <v>13</v>
      </c>
      <c r="N5" s="19">
        <v>14</v>
      </c>
      <c r="O5" s="19">
        <v>15</v>
      </c>
      <c r="P5" s="19">
        <v>16</v>
      </c>
      <c r="Q5" s="19">
        <v>17</v>
      </c>
      <c r="R5" s="19">
        <v>18</v>
      </c>
    </row>
    <row r="6" spans="1:18" s="2" customFormat="1" ht="30" customHeight="1" x14ac:dyDescent="0.25">
      <c r="A6" s="20"/>
      <c r="B6" s="41" t="s">
        <v>39</v>
      </c>
      <c r="C6" s="41"/>
      <c r="D6" s="41"/>
      <c r="E6" s="4">
        <f>F6+G6</f>
        <v>12995</v>
      </c>
      <c r="F6" s="4">
        <v>0</v>
      </c>
      <c r="G6" s="21">
        <f>SUM(G7:G9)</f>
        <v>12995</v>
      </c>
      <c r="H6" s="21">
        <f t="shared" ref="H6:P6" si="0">SUM(H7:H9)</f>
        <v>1795</v>
      </c>
      <c r="I6" s="21">
        <f t="shared" si="0"/>
        <v>0</v>
      </c>
      <c r="J6" s="21">
        <f t="shared" si="0"/>
        <v>1795</v>
      </c>
      <c r="K6" s="21">
        <f t="shared" si="0"/>
        <v>1795</v>
      </c>
      <c r="L6" s="21">
        <f t="shared" si="0"/>
        <v>0</v>
      </c>
      <c r="M6" s="21">
        <f t="shared" si="0"/>
        <v>1795</v>
      </c>
      <c r="N6" s="21">
        <f t="shared" si="0"/>
        <v>1795</v>
      </c>
      <c r="O6" s="21">
        <f t="shared" si="0"/>
        <v>0</v>
      </c>
      <c r="P6" s="21">
        <f t="shared" si="0"/>
        <v>1795</v>
      </c>
      <c r="Q6" s="15">
        <f>M6/J6</f>
        <v>1</v>
      </c>
      <c r="R6" s="15">
        <f>P6/J6</f>
        <v>1</v>
      </c>
    </row>
    <row r="7" spans="1:18" s="2" customFormat="1" ht="59.25" customHeight="1" x14ac:dyDescent="0.25">
      <c r="A7" s="6">
        <v>1</v>
      </c>
      <c r="B7" s="33" t="s">
        <v>40</v>
      </c>
      <c r="C7" s="34" t="s">
        <v>10</v>
      </c>
      <c r="D7" s="34" t="s">
        <v>1</v>
      </c>
      <c r="E7" s="4">
        <f t="shared" ref="E7" si="1">F7+G7</f>
        <v>4700</v>
      </c>
      <c r="F7" s="3">
        <v>0</v>
      </c>
      <c r="G7" s="35">
        <f>8273.6-3573.6</f>
        <v>4700</v>
      </c>
      <c r="H7" s="3">
        <f>I7+J7</f>
        <v>0</v>
      </c>
      <c r="I7" s="3">
        <v>0</v>
      </c>
      <c r="J7" s="3">
        <v>0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5">
        <v>0</v>
      </c>
      <c r="R7" s="5">
        <v>0</v>
      </c>
    </row>
    <row r="8" spans="1:18" s="2" customFormat="1" ht="59.25" customHeight="1" x14ac:dyDescent="0.25">
      <c r="A8" s="6">
        <v>2</v>
      </c>
      <c r="B8" s="33" t="s">
        <v>41</v>
      </c>
      <c r="C8" s="34" t="s">
        <v>10</v>
      </c>
      <c r="D8" s="34" t="s">
        <v>1</v>
      </c>
      <c r="E8" s="4">
        <f t="shared" ref="E8" si="2">F8+G8</f>
        <v>6500.0000000000009</v>
      </c>
      <c r="F8" s="3">
        <v>0</v>
      </c>
      <c r="G8" s="35">
        <f>8618.7-2118.7</f>
        <v>6500.0000000000009</v>
      </c>
      <c r="H8" s="3">
        <f>I8+J8</f>
        <v>0</v>
      </c>
      <c r="I8" s="3">
        <v>0</v>
      </c>
      <c r="J8" s="3">
        <v>0</v>
      </c>
      <c r="K8" s="3">
        <v>0</v>
      </c>
      <c r="L8" s="3">
        <v>0</v>
      </c>
      <c r="M8" s="3">
        <v>0</v>
      </c>
      <c r="N8" s="3">
        <v>0</v>
      </c>
      <c r="O8" s="3">
        <v>0</v>
      </c>
      <c r="P8" s="3">
        <v>0</v>
      </c>
      <c r="Q8" s="5">
        <v>0</v>
      </c>
      <c r="R8" s="5">
        <v>0</v>
      </c>
    </row>
    <row r="9" spans="1:18" s="2" customFormat="1" ht="59.25" customHeight="1" x14ac:dyDescent="0.25">
      <c r="A9" s="6">
        <v>3</v>
      </c>
      <c r="B9" s="33" t="s">
        <v>42</v>
      </c>
      <c r="C9" s="34" t="s">
        <v>10</v>
      </c>
      <c r="D9" s="34" t="s">
        <v>1</v>
      </c>
      <c r="E9" s="4">
        <f t="shared" ref="E9" si="3">F9+G9</f>
        <v>1795</v>
      </c>
      <c r="F9" s="3">
        <v>0</v>
      </c>
      <c r="G9" s="36">
        <v>1795</v>
      </c>
      <c r="H9" s="3">
        <f>I9+J9</f>
        <v>1795</v>
      </c>
      <c r="I9" s="3">
        <v>0</v>
      </c>
      <c r="J9" s="3">
        <v>1795</v>
      </c>
      <c r="K9" s="3">
        <f>L9+M9</f>
        <v>1795</v>
      </c>
      <c r="L9" s="3">
        <v>0</v>
      </c>
      <c r="M9" s="3">
        <v>1795</v>
      </c>
      <c r="N9" s="3">
        <f>O9+P9</f>
        <v>1795</v>
      </c>
      <c r="O9" s="3">
        <v>0</v>
      </c>
      <c r="P9" s="3">
        <f>M9</f>
        <v>1795</v>
      </c>
      <c r="Q9" s="5">
        <f>M9/J9</f>
        <v>1</v>
      </c>
      <c r="R9" s="5">
        <f>P9/J9</f>
        <v>1</v>
      </c>
    </row>
    <row r="10" spans="1:18" x14ac:dyDescent="0.25">
      <c r="A10" s="22"/>
      <c r="B10" s="42" t="s">
        <v>30</v>
      </c>
      <c r="C10" s="43"/>
      <c r="D10" s="44"/>
      <c r="E10" s="23">
        <f>E6</f>
        <v>12995</v>
      </c>
      <c r="F10" s="23">
        <f t="shared" ref="F10:P10" si="4">F6</f>
        <v>0</v>
      </c>
      <c r="G10" s="23">
        <f t="shared" si="4"/>
        <v>12995</v>
      </c>
      <c r="H10" s="23">
        <f t="shared" si="4"/>
        <v>1795</v>
      </c>
      <c r="I10" s="23">
        <f t="shared" si="4"/>
        <v>0</v>
      </c>
      <c r="J10" s="23">
        <f t="shared" si="4"/>
        <v>1795</v>
      </c>
      <c r="K10" s="23">
        <f t="shared" si="4"/>
        <v>1795</v>
      </c>
      <c r="L10" s="23">
        <f t="shared" si="4"/>
        <v>0</v>
      </c>
      <c r="M10" s="23">
        <f t="shared" si="4"/>
        <v>1795</v>
      </c>
      <c r="N10" s="23">
        <f t="shared" si="4"/>
        <v>1795</v>
      </c>
      <c r="O10" s="23">
        <f t="shared" si="4"/>
        <v>0</v>
      </c>
      <c r="P10" s="23">
        <f t="shared" si="4"/>
        <v>1795</v>
      </c>
      <c r="Q10" s="15">
        <f>M10/J10</f>
        <v>1</v>
      </c>
      <c r="R10" s="15">
        <f>P10/J10</f>
        <v>1</v>
      </c>
    </row>
  </sheetData>
  <mergeCells count="14">
    <mergeCell ref="B6:D6"/>
    <mergeCell ref="B10:D10"/>
    <mergeCell ref="A1:R1"/>
    <mergeCell ref="A2:R2"/>
    <mergeCell ref="A3:A4"/>
    <mergeCell ref="B3:B4"/>
    <mergeCell ref="C3:C4"/>
    <mergeCell ref="D3:D4"/>
    <mergeCell ref="E3:G3"/>
    <mergeCell ref="H3:J3"/>
    <mergeCell ref="K3:M3"/>
    <mergeCell ref="N3:P3"/>
    <mergeCell ref="Q3:Q4"/>
    <mergeCell ref="R3:R4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8"/>
  <sheetViews>
    <sheetView view="pageBreakPreview" zoomScale="90" zoomScaleNormal="100" zoomScaleSheetLayoutView="90" workbookViewId="0">
      <selection activeCell="M11" sqref="M11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1.7109375" style="7" customWidth="1"/>
    <col min="6" max="6" width="13.7109375" style="7" customWidth="1"/>
    <col min="7" max="7" width="17.14062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56" t="str">
        <f>'МП Теплоснабжение'!A1:R1</f>
        <v>Отчет об использовании денежных средств в рамках исполнения мероприятий 
муниципальной программы "Обеспечение населения централизованным теплоснабжением в МО "Муниципальный район "Заполярный район" на 2020-2030 годы"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24" customHeight="1" x14ac:dyDescent="0.25">
      <c r="A2" s="56" t="s">
        <v>37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24" customHeight="1" x14ac:dyDescent="0.25">
      <c r="A3" s="55" t="s">
        <v>11</v>
      </c>
      <c r="B3" s="55" t="s">
        <v>12</v>
      </c>
      <c r="C3" s="57" t="s">
        <v>13</v>
      </c>
      <c r="D3" s="58"/>
      <c r="E3" s="55" t="s">
        <v>14</v>
      </c>
      <c r="F3" s="55" t="s">
        <v>15</v>
      </c>
      <c r="G3" s="55" t="s">
        <v>16</v>
      </c>
      <c r="H3" s="55" t="s">
        <v>17</v>
      </c>
      <c r="I3" s="52" t="s">
        <v>26</v>
      </c>
      <c r="J3" s="52" t="s">
        <v>18</v>
      </c>
      <c r="K3" s="55" t="s">
        <v>19</v>
      </c>
      <c r="L3" s="55"/>
      <c r="M3" s="55"/>
    </row>
    <row r="4" spans="1:13" ht="15" customHeight="1" x14ac:dyDescent="0.25">
      <c r="A4" s="55"/>
      <c r="B4" s="55"/>
      <c r="C4" s="52" t="s">
        <v>20</v>
      </c>
      <c r="D4" s="52" t="s">
        <v>21</v>
      </c>
      <c r="E4" s="55"/>
      <c r="F4" s="55"/>
      <c r="G4" s="55"/>
      <c r="H4" s="55"/>
      <c r="I4" s="53"/>
      <c r="J4" s="53"/>
      <c r="K4" s="55" t="s">
        <v>22</v>
      </c>
      <c r="L4" s="52" t="s">
        <v>23</v>
      </c>
      <c r="M4" s="55" t="s">
        <v>24</v>
      </c>
    </row>
    <row r="5" spans="1:13" ht="31.5" customHeight="1" x14ac:dyDescent="0.25">
      <c r="A5" s="55"/>
      <c r="B5" s="55"/>
      <c r="C5" s="54"/>
      <c r="D5" s="54"/>
      <c r="E5" s="55"/>
      <c r="F5" s="55"/>
      <c r="G5" s="55"/>
      <c r="H5" s="55"/>
      <c r="I5" s="54"/>
      <c r="J5" s="54"/>
      <c r="K5" s="55"/>
      <c r="L5" s="54"/>
      <c r="M5" s="55"/>
    </row>
    <row r="6" spans="1:13" x14ac:dyDescent="0.25">
      <c r="A6" s="8">
        <v>1</v>
      </c>
      <c r="B6" s="8">
        <v>2</v>
      </c>
      <c r="C6" s="8">
        <f>B6+1</f>
        <v>3</v>
      </c>
      <c r="D6" s="8">
        <f t="shared" ref="D6:K6" si="0">C6+1</f>
        <v>4</v>
      </c>
      <c r="E6" s="8">
        <v>3</v>
      </c>
      <c r="F6" s="8">
        <f t="shared" si="0"/>
        <v>4</v>
      </c>
      <c r="G6" s="8">
        <f t="shared" si="0"/>
        <v>5</v>
      </c>
      <c r="H6" s="8">
        <f t="shared" si="0"/>
        <v>6</v>
      </c>
      <c r="I6" s="8">
        <f t="shared" si="0"/>
        <v>7</v>
      </c>
      <c r="J6" s="8">
        <f t="shared" si="0"/>
        <v>8</v>
      </c>
      <c r="K6" s="8">
        <f t="shared" si="0"/>
        <v>9</v>
      </c>
      <c r="L6" s="8">
        <v>10</v>
      </c>
      <c r="M6" s="8">
        <v>11</v>
      </c>
    </row>
    <row r="7" spans="1:13" s="14" customFormat="1" ht="63" x14ac:dyDescent="0.25">
      <c r="A7" s="11">
        <v>3</v>
      </c>
      <c r="B7" s="18" t="str">
        <f>'МП Теплоснабжение'!B9</f>
        <v>Разработка проектной документации на модернизацию центральной котельной в п. Харута</v>
      </c>
      <c r="C7" s="24"/>
      <c r="D7" s="24"/>
      <c r="E7" s="37" t="s">
        <v>43</v>
      </c>
      <c r="F7" s="17" t="s">
        <v>44</v>
      </c>
      <c r="G7" s="17" t="s">
        <v>1</v>
      </c>
      <c r="H7" s="16">
        <v>43250</v>
      </c>
      <c r="I7" s="9">
        <v>1795</v>
      </c>
      <c r="J7" s="38"/>
      <c r="K7" s="39">
        <f>M7</f>
        <v>1795</v>
      </c>
      <c r="L7" s="38"/>
      <c r="M7" s="40">
        <f>'МП Теплоснабжение'!N9</f>
        <v>1795</v>
      </c>
    </row>
    <row r="8" spans="1:13" ht="15" customHeight="1" x14ac:dyDescent="0.25">
      <c r="A8" s="49" t="s">
        <v>25</v>
      </c>
      <c r="B8" s="50"/>
      <c r="C8" s="50"/>
      <c r="D8" s="50"/>
      <c r="E8" s="50"/>
      <c r="F8" s="50"/>
      <c r="G8" s="50"/>
      <c r="H8" s="50"/>
      <c r="I8" s="51"/>
      <c r="J8" s="10">
        <f>SUM(J7:J7)</f>
        <v>0</v>
      </c>
      <c r="K8" s="10">
        <f>SUM(K7:K7)</f>
        <v>1795</v>
      </c>
      <c r="L8" s="10">
        <f>SUM(L7:L7)</f>
        <v>0</v>
      </c>
      <c r="M8" s="10">
        <f>SUM(M7:M7)</f>
        <v>1795</v>
      </c>
    </row>
  </sheetData>
  <mergeCells count="18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8:I8"/>
    <mergeCell ref="J3:J5"/>
    <mergeCell ref="K3:M3"/>
    <mergeCell ref="C4:C5"/>
    <mergeCell ref="D4:D5"/>
    <mergeCell ref="K4:K5"/>
    <mergeCell ref="L4:L5"/>
    <mergeCell ref="M4:M5"/>
  </mergeCells>
  <pageMargins left="0.15748031496062992" right="0.15748031496062992" top="0.23622047244094491" bottom="0.31496062992125984" header="0.94488188976377963" footer="0.31496062992125984"/>
  <pageSetup paperSize="9" scale="7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7.7109375" style="7" customWidth="1"/>
    <col min="6" max="6" width="17.28515625" style="7" customWidth="1"/>
    <col min="7" max="7" width="16.2851562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56" t="s">
        <v>27</v>
      </c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24" customHeight="1" x14ac:dyDescent="0.25">
      <c r="A2" s="56" t="s">
        <v>37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24" customHeight="1" x14ac:dyDescent="0.25">
      <c r="A3" s="55" t="s">
        <v>11</v>
      </c>
      <c r="B3" s="55" t="s">
        <v>12</v>
      </c>
      <c r="C3" s="57" t="s">
        <v>13</v>
      </c>
      <c r="D3" s="58"/>
      <c r="E3" s="55" t="s">
        <v>14</v>
      </c>
      <c r="F3" s="55" t="s">
        <v>15</v>
      </c>
      <c r="G3" s="55" t="s">
        <v>16</v>
      </c>
      <c r="H3" s="55" t="s">
        <v>17</v>
      </c>
      <c r="I3" s="52" t="s">
        <v>26</v>
      </c>
      <c r="J3" s="52" t="s">
        <v>18</v>
      </c>
      <c r="K3" s="55" t="s">
        <v>19</v>
      </c>
      <c r="L3" s="55"/>
      <c r="M3" s="55"/>
    </row>
    <row r="4" spans="1:13" ht="15" customHeight="1" x14ac:dyDescent="0.25">
      <c r="A4" s="55"/>
      <c r="B4" s="55"/>
      <c r="C4" s="52" t="s">
        <v>20</v>
      </c>
      <c r="D4" s="52" t="s">
        <v>21</v>
      </c>
      <c r="E4" s="55"/>
      <c r="F4" s="55"/>
      <c r="G4" s="55"/>
      <c r="H4" s="55"/>
      <c r="I4" s="53"/>
      <c r="J4" s="53"/>
      <c r="K4" s="55" t="s">
        <v>22</v>
      </c>
      <c r="L4" s="52" t="s">
        <v>23</v>
      </c>
      <c r="M4" s="55" t="s">
        <v>24</v>
      </c>
    </row>
    <row r="5" spans="1:13" ht="31.5" customHeight="1" x14ac:dyDescent="0.25">
      <c r="A5" s="55"/>
      <c r="B5" s="55"/>
      <c r="C5" s="54"/>
      <c r="D5" s="54"/>
      <c r="E5" s="55"/>
      <c r="F5" s="55"/>
      <c r="G5" s="55"/>
      <c r="H5" s="55"/>
      <c r="I5" s="54"/>
      <c r="J5" s="54"/>
      <c r="K5" s="55"/>
      <c r="L5" s="54"/>
      <c r="M5" s="55"/>
    </row>
    <row r="6" spans="1:13" x14ac:dyDescent="0.25">
      <c r="A6" s="8">
        <v>1</v>
      </c>
      <c r="B6" s="8">
        <v>2</v>
      </c>
      <c r="C6" s="8">
        <f>B6+1</f>
        <v>3</v>
      </c>
      <c r="D6" s="8">
        <f t="shared" ref="D6:K6" si="0">C6+1</f>
        <v>4</v>
      </c>
      <c r="E6" s="8">
        <v>3</v>
      </c>
      <c r="F6" s="8">
        <f t="shared" si="0"/>
        <v>4</v>
      </c>
      <c r="G6" s="8">
        <f t="shared" si="0"/>
        <v>5</v>
      </c>
      <c r="H6" s="8">
        <f t="shared" si="0"/>
        <v>6</v>
      </c>
      <c r="I6" s="8">
        <f t="shared" si="0"/>
        <v>7</v>
      </c>
      <c r="J6" s="8">
        <f t="shared" si="0"/>
        <v>8</v>
      </c>
      <c r="K6" s="8">
        <f t="shared" si="0"/>
        <v>9</v>
      </c>
      <c r="L6" s="8">
        <v>10</v>
      </c>
      <c r="M6" s="8">
        <v>11</v>
      </c>
    </row>
    <row r="7" spans="1:13" s="14" customFormat="1" ht="63" x14ac:dyDescent="0.25">
      <c r="A7" s="13">
        <v>1</v>
      </c>
      <c r="B7" s="59" t="e">
        <f>#REF!</f>
        <v>#REF!</v>
      </c>
      <c r="C7" s="13"/>
      <c r="D7" s="13"/>
      <c r="E7" s="12" t="s">
        <v>31</v>
      </c>
      <c r="F7" s="25" t="s">
        <v>32</v>
      </c>
      <c r="G7" s="12" t="s">
        <v>33</v>
      </c>
      <c r="H7" s="26">
        <v>43799</v>
      </c>
      <c r="I7" s="27">
        <v>1258.55</v>
      </c>
      <c r="J7" s="28">
        <v>0</v>
      </c>
      <c r="K7" s="29">
        <f>M7</f>
        <v>170.84</v>
      </c>
      <c r="L7" s="29"/>
      <c r="M7" s="29">
        <v>170.84</v>
      </c>
    </row>
    <row r="8" spans="1:13" s="14" customFormat="1" ht="63" x14ac:dyDescent="0.25">
      <c r="A8" s="13">
        <v>2</v>
      </c>
      <c r="B8" s="60"/>
      <c r="C8" s="13"/>
      <c r="D8" s="13"/>
      <c r="E8" s="17" t="s">
        <v>34</v>
      </c>
      <c r="F8" s="17" t="s">
        <v>35</v>
      </c>
      <c r="G8" s="12" t="s">
        <v>33</v>
      </c>
      <c r="H8" s="16">
        <v>43799</v>
      </c>
      <c r="I8" s="30">
        <v>77132.95</v>
      </c>
      <c r="J8" s="9">
        <v>0</v>
      </c>
      <c r="K8" s="31">
        <f>14629.26+522.34+M8</f>
        <v>25622.15</v>
      </c>
      <c r="L8" s="31"/>
      <c r="M8" s="32">
        <f>10470.55</f>
        <v>10470.549999999999</v>
      </c>
    </row>
    <row r="9" spans="1:13" ht="15" customHeight="1" x14ac:dyDescent="0.25">
      <c r="A9" s="49" t="s">
        <v>25</v>
      </c>
      <c r="B9" s="50"/>
      <c r="C9" s="50"/>
      <c r="D9" s="50"/>
      <c r="E9" s="50"/>
      <c r="F9" s="50"/>
      <c r="G9" s="50"/>
      <c r="H9" s="50"/>
      <c r="I9" s="51"/>
      <c r="J9" s="10">
        <f>SUM(J7:J7)</f>
        <v>0</v>
      </c>
      <c r="K9" s="10">
        <f>SUM(K7:K8)</f>
        <v>25792.99</v>
      </c>
      <c r="L9" s="10"/>
      <c r="M9" s="10">
        <f>SUM(M7:M8)</f>
        <v>10641.39</v>
      </c>
    </row>
  </sheetData>
  <mergeCells count="19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9:I9"/>
    <mergeCell ref="J3:J5"/>
    <mergeCell ref="K3:M3"/>
    <mergeCell ref="C4:C5"/>
    <mergeCell ref="D4:D5"/>
    <mergeCell ref="K4:K5"/>
    <mergeCell ref="L4:L5"/>
    <mergeCell ref="M4:M5"/>
    <mergeCell ref="B7:B8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Теплоснабжение</vt:lpstr>
      <vt:lpstr>МП Теплоснабжение (2)</vt:lpstr>
      <vt:lpstr>Подпрограмма 2 (2)</vt:lpstr>
      <vt:lpstr>'МП Теплоснабжение (2)'!Заголовки_для_печати</vt:lpstr>
      <vt:lpstr>'Подпрограмма 2 (2)'!Заголовки_для_печати</vt:lpstr>
      <vt:lpstr>'МП Теплоснабжение'!Область_печати</vt:lpstr>
      <vt:lpstr>'МП Теплоснабжение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Телекова Юлия Михайловна</cp:lastModifiedBy>
  <cp:lastPrinted>2020-04-14T14:41:10Z</cp:lastPrinted>
  <dcterms:created xsi:type="dcterms:W3CDTF">2015-07-01T06:08:23Z</dcterms:created>
  <dcterms:modified xsi:type="dcterms:W3CDTF">2020-10-12T13:48:16Z</dcterms:modified>
</cp:coreProperties>
</file>