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обмен документами\СЕКТОР ПО РАЗВИТИЮ СЕЛЬСКОХОЗЯЙСТВЕННОГО ПРОИЗВОДСТВА\1. ОТЧЕТЫ\квартально до 15 ОЭП\2022\01.07.2022\"/>
    </mc:Choice>
  </mc:AlternateContent>
  <bookViews>
    <workbookView xWindow="0" yWindow="960" windowWidth="13710" windowHeight="921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1'!$A$1:$O$40</definedName>
    <definedName name="_xlnm.Print_Area" localSheetId="1">'приложение 2'!$A$1:$J$43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2" l="1"/>
  <c r="I42" i="2"/>
  <c r="J42" i="2"/>
  <c r="G42" i="2"/>
  <c r="O34" i="1" l="1"/>
  <c r="N34" i="1"/>
  <c r="O26" i="1"/>
  <c r="N26" i="1"/>
  <c r="G21" i="1"/>
  <c r="G13" i="1" s="1"/>
  <c r="E21" i="1"/>
  <c r="E13" i="1" s="1"/>
  <c r="D21" i="1"/>
  <c r="E32" i="1"/>
  <c r="E34" i="1"/>
  <c r="E26" i="1"/>
  <c r="H16" i="1" l="1"/>
  <c r="D13" i="1"/>
  <c r="D7" i="1" s="1"/>
  <c r="J32" i="1"/>
  <c r="E7" i="1"/>
  <c r="F32" i="1"/>
  <c r="G32" i="1"/>
  <c r="G7" i="1" s="1"/>
  <c r="E35" i="1" l="1"/>
  <c r="H31" i="1" l="1"/>
  <c r="K35" i="1" l="1"/>
  <c r="O35" i="1" s="1"/>
  <c r="K34" i="1"/>
  <c r="H34" i="1"/>
  <c r="H35" i="1"/>
  <c r="H33" i="1"/>
  <c r="I14" i="1"/>
  <c r="J14" i="1"/>
  <c r="L14" i="1"/>
  <c r="M14" i="1"/>
  <c r="J21" i="1"/>
  <c r="K21" i="1"/>
  <c r="M21" i="1"/>
  <c r="I32" i="1"/>
  <c r="L32" i="1"/>
  <c r="M32" i="1"/>
  <c r="K33" i="1"/>
  <c r="K28" i="1"/>
  <c r="H28" i="1"/>
  <c r="H21" i="1" s="1"/>
  <c r="N21" i="1" s="1"/>
  <c r="K26" i="1"/>
  <c r="H26" i="1"/>
  <c r="K15" i="1"/>
  <c r="K14" i="1" s="1"/>
  <c r="H15" i="1"/>
  <c r="O21" i="1" l="1"/>
  <c r="K13" i="1"/>
  <c r="O13" i="1" s="1"/>
  <c r="M13" i="1"/>
  <c r="H32" i="1"/>
  <c r="N32" i="1" s="1"/>
  <c r="N35" i="1"/>
  <c r="K32" i="1"/>
  <c r="M7" i="1"/>
  <c r="H14" i="1"/>
  <c r="H13" i="1" s="1"/>
  <c r="J13" i="1"/>
  <c r="J7" i="1" s="1"/>
  <c r="D32" i="1"/>
  <c r="D29" i="1"/>
  <c r="B25" i="1"/>
  <c r="B26" i="1"/>
  <c r="B27" i="1"/>
  <c r="B28" i="1"/>
  <c r="C37" i="1"/>
  <c r="C36" i="1" s="1"/>
  <c r="C35" i="1" s="1"/>
  <c r="C34" i="1" s="1"/>
  <c r="C33" i="1" s="1"/>
  <c r="C32" i="1" s="1"/>
  <c r="C31" i="1" s="1"/>
  <c r="C30" i="1" s="1"/>
  <c r="C29" i="1" s="1"/>
  <c r="C24" i="1" s="1"/>
  <c r="C23" i="1" s="1"/>
  <c r="C22" i="1" s="1"/>
  <c r="C21" i="1" s="1"/>
  <c r="C20" i="1" s="1"/>
  <c r="C19" i="1" s="1"/>
  <c r="C18" i="1" s="1"/>
  <c r="C17" i="1" s="1"/>
  <c r="D14" i="1"/>
  <c r="B10" i="1"/>
  <c r="D9" i="1"/>
  <c r="B9" i="1" s="1"/>
  <c r="D11" i="1"/>
  <c r="B11" i="1" s="1"/>
  <c r="B32" i="1" l="1"/>
  <c r="B30" i="1"/>
  <c r="B33" i="1"/>
  <c r="B31" i="1"/>
  <c r="B35" i="1"/>
  <c r="B34" i="1"/>
  <c r="H7" i="1"/>
  <c r="N7" i="1" s="1"/>
  <c r="N13" i="1"/>
  <c r="O32" i="1"/>
  <c r="B24" i="1"/>
  <c r="B29" i="1"/>
  <c r="B22" i="1"/>
  <c r="B23" i="1"/>
  <c r="B20" i="1"/>
  <c r="B21" i="1"/>
  <c r="B19" i="1"/>
  <c r="B18" i="1"/>
  <c r="B17" i="1"/>
  <c r="C16" i="1"/>
  <c r="B16" i="1" l="1"/>
  <c r="C15" i="1"/>
  <c r="C14" i="1" l="1"/>
  <c r="C13" i="1" s="1"/>
  <c r="B15" i="1"/>
  <c r="K36" i="1"/>
  <c r="K7" i="1" s="1"/>
  <c r="O7" i="1" s="1"/>
  <c r="L36" i="1"/>
  <c r="I36" i="1"/>
  <c r="F36" i="1"/>
  <c r="C12" i="1" l="1"/>
  <c r="C11" i="1" s="1"/>
  <c r="C10" i="1" s="1"/>
  <c r="B14" i="1"/>
  <c r="B13" i="1" s="1"/>
  <c r="B7" i="1" s="1"/>
  <c r="L29" i="1"/>
  <c r="L21" i="1" s="1"/>
  <c r="L13" i="1" s="1"/>
  <c r="L7" i="1" s="1"/>
  <c r="I29" i="1"/>
  <c r="I21" i="1" s="1"/>
  <c r="I13" i="1" s="1"/>
  <c r="I7" i="1" s="1"/>
  <c r="F29" i="1"/>
  <c r="E9" i="1"/>
  <c r="G9" i="1"/>
  <c r="C9" i="1" l="1"/>
  <c r="C7" i="1" s="1"/>
  <c r="F9" i="1"/>
  <c r="I9" i="1"/>
  <c r="F21" i="1"/>
  <c r="F13" i="1" s="1"/>
  <c r="F7" i="1" s="1"/>
</calcChain>
</file>

<file path=xl/sharedStrings.xml><?xml version="1.0" encoding="utf-8"?>
<sst xmlns="http://schemas.openxmlformats.org/spreadsheetml/2006/main" count="124" uniqueCount="76">
  <si>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</si>
  <si>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</si>
  <si>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</si>
  <si>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</si>
  <si>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</si>
  <si>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</si>
  <si>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</si>
  <si>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</si>
  <si>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</si>
  <si>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</si>
  <si>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</si>
  <si>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</si>
  <si>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</si>
  <si>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</si>
  <si>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</si>
  <si>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</si>
  <si>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</si>
  <si>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</si>
  <si>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</si>
  <si>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</si>
  <si>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</si>
  <si>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</si>
  <si>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</si>
  <si>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</si>
  <si>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</si>
  <si>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Приобретение объекта «Молочно-товарная ферма на 99 голов крупного рогатого скота в д. Лабожское МО «Великовисочный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</si>
  <si>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</si>
  <si>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</si>
  <si>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МО «Великовисочный сельсовет» НАО</t>
  </si>
  <si>
    <t>Ремонт здания коровника для МКП «Омский животноводческий комплекс»</t>
  </si>
  <si>
    <t>Приобретение и доставка установки для пастеризации молока в комплекте с сепаратором-сливкоотделителем для МКП «Великовисочный животноводческий комплекс» МО 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</si>
  <si>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</si>
  <si>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>Поставка навесного фронтального погрузчика, рулонного кантователя, двигателя для трактова МКП «Омский животноводческий комплекс» МО «Омский сельсовет» НАО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</si>
  <si>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</si>
  <si>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</si>
  <si>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</si>
  <si>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</si>
  <si>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</si>
  <si>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</si>
  <si>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</si>
  <si>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МО «Омский сельсовет» НАО</t>
  </si>
  <si>
    <t>МКП ЗР «Пешский животноводческий комплекс»</t>
  </si>
  <si>
    <t>Предоставление субсидий на финансовое обеспечение затрат, возникающих при осуществлении деятельности, для обеспечения развития сельскохозяйственного производства</t>
  </si>
  <si>
    <t>Ремонт здания коровника на 150 голов с. Великовисочное МКП "Великовисочный животноводческий комплекс"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</si>
  <si>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</si>
  <si>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</si>
  <si>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</si>
  <si>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 xml:space="preserve">Поставка трактора колесного, пресс-подборщика, граблей колесно-пальцевых, прицепа тракторного для МКП ЗР "Пешский животноводческий комплекс" </t>
  </si>
  <si>
    <t>Поставка сепаратора-сливкоотделителя для МКП ЗР "Пешский животноводческий комплекс"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</si>
  <si>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</si>
  <si>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Кассовое исполнение на 01.07.2022</t>
  </si>
  <si>
    <t>Фактически освоено на 01.07.2022</t>
  </si>
  <si>
    <t>по состоянию на 01 июля 2022  года (с начала года нарастающим итогом)</t>
  </si>
  <si>
    <t>И.о. начальника сектора по развитию сельскохозяйственного производства</t>
  </si>
  <si>
    <t>О.П. Гамкив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</si>
  <si>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</si>
  <si>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</si>
  <si>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№ 76 от 11.04.2022</t>
  </si>
  <si>
    <t>АО "СЦ Плава"</t>
  </si>
  <si>
    <t>МКП ЗР "Пешский животноводческий комплекс"</t>
  </si>
  <si>
    <t>№ 2697/1-ОТП от 05.04.2022</t>
  </si>
  <si>
    <t>АО «Ненецкая нефтяная компания»</t>
  </si>
  <si>
    <t>Сельское поселение «Великовисочный сельсовет» ЗР НАО</t>
  </si>
  <si>
    <t>не позднее 31.12.2022</t>
  </si>
  <si>
    <t>№ 2 от 11.04.2022</t>
  </si>
  <si>
    <t>ООО «ВЕСТА»</t>
  </si>
  <si>
    <t>ООО "ЭРА"</t>
  </si>
  <si>
    <t>№ 3 от 11.04.2022</t>
  </si>
  <si>
    <t>ООО «ЛогистикСтройСервис»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</si>
  <si>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</si>
  <si>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</si>
  <si>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</si>
  <si>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по состоянию на 01 июля 2022 года (с начала года нарастающим итогом)</t>
  </si>
  <si>
    <t>588 000,0 (не более 600 000,0)</t>
  </si>
  <si>
    <t>557 250,0 (не более 600 000,0)</t>
  </si>
  <si>
    <t>292 740,0 (не более 600 000,0)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</si>
</sst>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36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0" fontId="7" fillId="0" borderId="1" xfId="0" applyFont="1" applyBorder="1" applyAlignment="1">
      <alignment horizontal="left" vertical="center" wrapText="1"/>
    </xf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left" vertical="center" wrapText="1"/>
    </xf>
    <xf numFmtId="165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wrapText="1"/>
    </xf>
    <xf numFmtId="165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>
      <alignment horizontal="left" vertical="center" wrapText="1"/>
    </xf>
    <xf numFmtId="165" fontId="6" fillId="2" borderId="13" xfId="2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5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6" fillId="5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2" applyFont="1" applyFill="1" applyBorder="1" applyAlignment="1">
      <alignment vertical="center" wrapText="1"/>
    </xf>
    <xf numFmtId="4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66" fontId="7" fillId="6" borderId="14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6" fillId="0" borderId="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5" fontId="6" fillId="0" borderId="16" xfId="0" applyNumberFormat="1" applyFont="1" applyBorder="1" applyAlignment="1">
      <alignment horizontal="center" vertical="center" wrapText="1"/>
    </xf>
    <xf numFmtId="165" fontId="6" fillId="0" borderId="17" xfId="0" applyNumberFormat="1" applyFont="1" applyBorder="1" applyAlignment="1">
      <alignment horizontal="center" vertical="center" wrapText="1"/>
    </xf>
    <xf numFmtId="165" fontId="6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zoomScale="75" zoomScaleNormal="100" zoomScaleSheetLayoutView="75" workbookViewId="0">
      <selection activeCell="A37" sqref="A36:XFD37"/>
    </sheetView>
  </sheetViews>
  <sheetFormatPr defaultRowHeight="15.75" x14ac:dyDescent="0.25"/>
  <cols>
    <col min="1" max="1" width="52" style="1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7" width="9.140625" style="2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6" ht="37.5" customHeight="1" x14ac:dyDescent="0.25">
      <c r="A1" s="116" t="s">
        <v>23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16" ht="16.5" thickBot="1" x14ac:dyDescent="0.3">
      <c r="A2" s="11"/>
      <c r="B2" s="12"/>
      <c r="C2" s="12"/>
      <c r="D2" s="117" t="s">
        <v>52</v>
      </c>
      <c r="E2" s="117"/>
      <c r="F2" s="117"/>
      <c r="G2" s="117"/>
      <c r="H2" s="117"/>
      <c r="I2" s="117"/>
      <c r="J2" s="117"/>
      <c r="K2" s="117"/>
      <c r="L2" s="117"/>
      <c r="M2" s="12"/>
      <c r="N2" s="11"/>
      <c r="O2" s="11"/>
    </row>
    <row r="3" spans="1:16" ht="31.5" customHeight="1" x14ac:dyDescent="0.25">
      <c r="A3" s="120" t="s">
        <v>0</v>
      </c>
      <c r="B3" s="122" t="s">
        <v>1</v>
      </c>
      <c r="C3" s="122"/>
      <c r="D3" s="122"/>
      <c r="E3" s="108" t="s">
        <v>18</v>
      </c>
      <c r="F3" s="109"/>
      <c r="G3" s="110"/>
      <c r="H3" s="123" t="s">
        <v>50</v>
      </c>
      <c r="I3" s="123"/>
      <c r="J3" s="123"/>
      <c r="K3" s="122" t="s">
        <v>51</v>
      </c>
      <c r="L3" s="122"/>
      <c r="M3" s="122"/>
      <c r="N3" s="122" t="s">
        <v>21</v>
      </c>
      <c r="O3" s="118" t="s">
        <v>20</v>
      </c>
    </row>
    <row r="4" spans="1:16" ht="15.75" customHeight="1" x14ac:dyDescent="0.25">
      <c r="A4" s="121"/>
      <c r="B4" s="107" t="s">
        <v>2</v>
      </c>
      <c r="C4" s="107" t="s">
        <v>3</v>
      </c>
      <c r="D4" s="107"/>
      <c r="E4" s="113" t="s">
        <v>2</v>
      </c>
      <c r="F4" s="111" t="s">
        <v>19</v>
      </c>
      <c r="G4" s="112"/>
      <c r="H4" s="124" t="s">
        <v>2</v>
      </c>
      <c r="I4" s="124" t="s">
        <v>3</v>
      </c>
      <c r="J4" s="124"/>
      <c r="K4" s="107" t="s">
        <v>2</v>
      </c>
      <c r="L4" s="107" t="s">
        <v>3</v>
      </c>
      <c r="M4" s="107"/>
      <c r="N4" s="107"/>
      <c r="O4" s="119"/>
    </row>
    <row r="5" spans="1:16" ht="33.75" customHeight="1" x14ac:dyDescent="0.25">
      <c r="A5" s="121"/>
      <c r="B5" s="107"/>
      <c r="C5" s="71" t="s">
        <v>4</v>
      </c>
      <c r="D5" s="71" t="s">
        <v>5</v>
      </c>
      <c r="E5" s="114"/>
      <c r="F5" s="27" t="s">
        <v>4</v>
      </c>
      <c r="G5" s="27" t="s">
        <v>5</v>
      </c>
      <c r="H5" s="124"/>
      <c r="I5" s="72" t="s">
        <v>4</v>
      </c>
      <c r="J5" s="72" t="s">
        <v>5</v>
      </c>
      <c r="K5" s="107"/>
      <c r="L5" s="71" t="s">
        <v>4</v>
      </c>
      <c r="M5" s="71" t="s">
        <v>5</v>
      </c>
      <c r="N5" s="107"/>
      <c r="O5" s="119"/>
    </row>
    <row r="6" spans="1:16" x14ac:dyDescent="0.25">
      <c r="A6" s="37">
        <v>1</v>
      </c>
      <c r="B6" s="3">
        <v>2</v>
      </c>
      <c r="C6" s="3">
        <v>3</v>
      </c>
      <c r="D6" s="3">
        <v>4</v>
      </c>
      <c r="E6" s="28">
        <v>5</v>
      </c>
      <c r="F6" s="28">
        <v>6</v>
      </c>
      <c r="G6" s="28">
        <v>7</v>
      </c>
      <c r="H6" s="31">
        <v>8</v>
      </c>
      <c r="I6" s="31">
        <v>9</v>
      </c>
      <c r="J6" s="31">
        <v>10</v>
      </c>
      <c r="K6" s="3">
        <v>11</v>
      </c>
      <c r="L6" s="3">
        <v>12</v>
      </c>
      <c r="M6" s="3">
        <v>13</v>
      </c>
      <c r="N6" s="3">
        <v>14</v>
      </c>
      <c r="O6" s="38">
        <v>15</v>
      </c>
    </row>
    <row r="7" spans="1:16" s="97" customFormat="1" x14ac:dyDescent="0.25">
      <c r="A7" s="93" t="s">
        <v>6</v>
      </c>
      <c r="B7" s="94">
        <f>B9+B11+B13+B32+B36</f>
        <v>88609.199999999983</v>
      </c>
      <c r="C7" s="94">
        <f t="shared" ref="C7:M7" si="0">C9+C11+C13+C32+C36</f>
        <v>0</v>
      </c>
      <c r="D7" s="94">
        <f t="shared" si="0"/>
        <v>88609.199999999983</v>
      </c>
      <c r="E7" s="94">
        <f t="shared" si="0"/>
        <v>2251.2999999999997</v>
      </c>
      <c r="F7" s="94">
        <f t="shared" si="0"/>
        <v>0</v>
      </c>
      <c r="G7" s="94">
        <f t="shared" si="0"/>
        <v>2251.2999999999997</v>
      </c>
      <c r="H7" s="94">
        <f t="shared" si="0"/>
        <v>2251.1999999999998</v>
      </c>
      <c r="I7" s="94">
        <f t="shared" si="0"/>
        <v>0</v>
      </c>
      <c r="J7" s="94">
        <f t="shared" si="0"/>
        <v>2251.1999999999998</v>
      </c>
      <c r="K7" s="94">
        <f t="shared" si="0"/>
        <v>2251.1999999999998</v>
      </c>
      <c r="L7" s="94">
        <f t="shared" si="0"/>
        <v>0</v>
      </c>
      <c r="M7" s="94">
        <f t="shared" si="0"/>
        <v>2251.1999999999998</v>
      </c>
      <c r="N7" s="95">
        <f>H7/E7</f>
        <v>0.99995558121973971</v>
      </c>
      <c r="O7" s="96">
        <f>K7/E7</f>
        <v>0.99995558121973971</v>
      </c>
    </row>
    <row r="8" spans="1:16" s="13" customFormat="1" x14ac:dyDescent="0.25">
      <c r="A8" s="39" t="s">
        <v>7</v>
      </c>
      <c r="B8" s="10"/>
      <c r="C8" s="10"/>
      <c r="D8" s="10"/>
      <c r="E8" s="29"/>
      <c r="F8" s="29"/>
      <c r="G8" s="29"/>
      <c r="H8" s="32"/>
      <c r="I8" s="32"/>
      <c r="J8" s="32"/>
      <c r="K8" s="10"/>
      <c r="L8" s="10"/>
      <c r="M8" s="10"/>
      <c r="N8" s="56"/>
      <c r="O8" s="57"/>
    </row>
    <row r="9" spans="1:16" s="6" customFormat="1" ht="30.75" customHeight="1" x14ac:dyDescent="0.25">
      <c r="A9" s="40" t="s">
        <v>37</v>
      </c>
      <c r="B9" s="51">
        <f>D9</f>
        <v>4775</v>
      </c>
      <c r="C9" s="18">
        <f>SUM(C10:C10)</f>
        <v>0</v>
      </c>
      <c r="D9" s="18">
        <f>D10</f>
        <v>4775</v>
      </c>
      <c r="E9" s="30">
        <f>E10</f>
        <v>0</v>
      </c>
      <c r="F9" s="30">
        <f>SUM(F10:F10)</f>
        <v>0</v>
      </c>
      <c r="G9" s="30">
        <f>G10</f>
        <v>0</v>
      </c>
      <c r="H9" s="33">
        <v>0</v>
      </c>
      <c r="I9" s="33">
        <f>SUM(I10:I10)</f>
        <v>0</v>
      </c>
      <c r="J9" s="33">
        <v>0</v>
      </c>
      <c r="K9" s="92">
        <v>0</v>
      </c>
      <c r="L9" s="92">
        <v>0</v>
      </c>
      <c r="M9" s="92">
        <v>0</v>
      </c>
      <c r="N9" s="19">
        <v>0</v>
      </c>
      <c r="O9" s="41">
        <v>0</v>
      </c>
    </row>
    <row r="10" spans="1:16" s="6" customFormat="1" ht="47.25" x14ac:dyDescent="0.25">
      <c r="A10" s="39" t="s">
        <v>24</v>
      </c>
      <c r="B10" s="52">
        <f>D10</f>
        <v>4775</v>
      </c>
      <c r="C10" s="10">
        <f t="shared" ref="C10:C37" si="1">SUM(C11:C11)</f>
        <v>0</v>
      </c>
      <c r="D10" s="10">
        <v>4775</v>
      </c>
      <c r="E10" s="29">
        <v>0</v>
      </c>
      <c r="F10" s="29">
        <v>0</v>
      </c>
      <c r="G10" s="29">
        <v>0</v>
      </c>
      <c r="H10" s="32">
        <v>0</v>
      </c>
      <c r="I10" s="32">
        <v>0</v>
      </c>
      <c r="J10" s="32">
        <v>0</v>
      </c>
      <c r="K10" s="22">
        <v>0</v>
      </c>
      <c r="L10" s="22">
        <v>0</v>
      </c>
      <c r="M10" s="22">
        <v>0</v>
      </c>
      <c r="N10" s="20">
        <v>0</v>
      </c>
      <c r="O10" s="42">
        <v>0</v>
      </c>
    </row>
    <row r="11" spans="1:16" s="6" customFormat="1" ht="41.25" customHeight="1" x14ac:dyDescent="0.25">
      <c r="A11" s="43" t="s">
        <v>36</v>
      </c>
      <c r="B11" s="51">
        <f>D11</f>
        <v>50000</v>
      </c>
      <c r="C11" s="18">
        <f t="shared" si="1"/>
        <v>0</v>
      </c>
      <c r="D11" s="18">
        <f>D12</f>
        <v>50000</v>
      </c>
      <c r="E11" s="30">
        <v>0</v>
      </c>
      <c r="F11" s="30">
        <v>0</v>
      </c>
      <c r="G11" s="30">
        <v>0</v>
      </c>
      <c r="H11" s="33">
        <v>0</v>
      </c>
      <c r="I11" s="33">
        <v>0</v>
      </c>
      <c r="J11" s="33">
        <v>0</v>
      </c>
      <c r="K11" s="92">
        <v>0</v>
      </c>
      <c r="L11" s="92">
        <v>0</v>
      </c>
      <c r="M11" s="92">
        <v>0</v>
      </c>
      <c r="N11" s="19">
        <v>0</v>
      </c>
      <c r="O11" s="41">
        <v>0</v>
      </c>
    </row>
    <row r="12" spans="1:16" s="13" customFormat="1" ht="47.25" x14ac:dyDescent="0.25">
      <c r="A12" s="39" t="s">
        <v>46</v>
      </c>
      <c r="B12" s="52">
        <v>50000</v>
      </c>
      <c r="C12" s="10">
        <f t="shared" si="1"/>
        <v>0</v>
      </c>
      <c r="D12" s="10">
        <v>50000</v>
      </c>
      <c r="E12" s="29">
        <v>0</v>
      </c>
      <c r="F12" s="29">
        <v>0</v>
      </c>
      <c r="G12" s="29">
        <v>0</v>
      </c>
      <c r="H12" s="32">
        <v>0</v>
      </c>
      <c r="I12" s="32">
        <v>0</v>
      </c>
      <c r="J12" s="32">
        <v>0</v>
      </c>
      <c r="K12" s="22">
        <v>0</v>
      </c>
      <c r="L12" s="22">
        <v>0</v>
      </c>
      <c r="M12" s="22">
        <v>0</v>
      </c>
      <c r="N12" s="20">
        <v>0</v>
      </c>
      <c r="O12" s="42">
        <v>0</v>
      </c>
    </row>
    <row r="13" spans="1:16" s="6" customFormat="1" ht="57.75" customHeight="1" x14ac:dyDescent="0.25">
      <c r="A13" s="40" t="s">
        <v>26</v>
      </c>
      <c r="B13" s="18">
        <f>B14+B18+B21+B29</f>
        <v>25121.299999999996</v>
      </c>
      <c r="C13" s="18">
        <f t="shared" ref="C13:M13" si="2">C14+C18+C21+C29</f>
        <v>0</v>
      </c>
      <c r="D13" s="18">
        <f t="shared" si="2"/>
        <v>25121.299999999996</v>
      </c>
      <c r="E13" s="30">
        <f t="shared" ref="E13" si="3">E14+E18+E21+E29</f>
        <v>333.7</v>
      </c>
      <c r="F13" s="30">
        <f t="shared" ref="F13" si="4">F14+F18+F21+F29</f>
        <v>0</v>
      </c>
      <c r="G13" s="30">
        <f t="shared" ref="G13" si="5">G14+G18+G21+G29</f>
        <v>333.7</v>
      </c>
      <c r="H13" s="33">
        <f t="shared" ref="H13" si="6">H14+H18+H21+H29</f>
        <v>333.7</v>
      </c>
      <c r="I13" s="33">
        <f t="shared" ref="I13" si="7">I14+I18+I21+I29</f>
        <v>0</v>
      </c>
      <c r="J13" s="33">
        <f>J14+J18+J21+J29</f>
        <v>333.7</v>
      </c>
      <c r="K13" s="18">
        <f t="shared" si="2"/>
        <v>333.7</v>
      </c>
      <c r="L13" s="18">
        <f t="shared" si="2"/>
        <v>0</v>
      </c>
      <c r="M13" s="18">
        <f t="shared" si="2"/>
        <v>333.7</v>
      </c>
      <c r="N13" s="19">
        <f>H13/E13</f>
        <v>1</v>
      </c>
      <c r="O13" s="41">
        <f>K13/E13</f>
        <v>1</v>
      </c>
      <c r="P13" s="16"/>
    </row>
    <row r="14" spans="1:16" s="13" customFormat="1" ht="69.75" customHeight="1" x14ac:dyDescent="0.25">
      <c r="A14" s="40" t="s">
        <v>27</v>
      </c>
      <c r="B14" s="51">
        <f t="shared" ref="B14:B21" si="8">C14+D14</f>
        <v>10631.1</v>
      </c>
      <c r="C14" s="18">
        <f t="shared" si="1"/>
        <v>0</v>
      </c>
      <c r="D14" s="18">
        <f>D15+D16+D17</f>
        <v>10631.1</v>
      </c>
      <c r="E14" s="49">
        <v>0</v>
      </c>
      <c r="F14" s="30">
        <v>0</v>
      </c>
      <c r="G14" s="30">
        <v>0</v>
      </c>
      <c r="H14" s="50">
        <f>J14</f>
        <v>0</v>
      </c>
      <c r="I14" s="50">
        <f t="shared" ref="I14:M14" si="9">I15+I16+I17</f>
        <v>0</v>
      </c>
      <c r="J14" s="50">
        <f t="shared" si="9"/>
        <v>0</v>
      </c>
      <c r="K14" s="51">
        <f t="shared" si="9"/>
        <v>0</v>
      </c>
      <c r="L14" s="51">
        <f t="shared" si="9"/>
        <v>0</v>
      </c>
      <c r="M14" s="51">
        <f t="shared" si="9"/>
        <v>0</v>
      </c>
      <c r="N14" s="19">
        <v>0</v>
      </c>
      <c r="O14" s="41">
        <v>0</v>
      </c>
      <c r="P14" s="14"/>
    </row>
    <row r="15" spans="1:16" s="6" customFormat="1" ht="34.5" customHeight="1" x14ac:dyDescent="0.25">
      <c r="A15" s="106" t="s">
        <v>69</v>
      </c>
      <c r="B15" s="52">
        <f t="shared" si="8"/>
        <v>6424.1</v>
      </c>
      <c r="C15" s="10">
        <f t="shared" si="1"/>
        <v>0</v>
      </c>
      <c r="D15" s="10">
        <v>6424.1</v>
      </c>
      <c r="E15" s="53">
        <v>0</v>
      </c>
      <c r="F15" s="29">
        <v>0</v>
      </c>
      <c r="G15" s="29">
        <v>0</v>
      </c>
      <c r="H15" s="54">
        <f>J15</f>
        <v>0</v>
      </c>
      <c r="I15" s="32">
        <v>0</v>
      </c>
      <c r="J15" s="32">
        <v>0</v>
      </c>
      <c r="K15" s="52">
        <f>M15</f>
        <v>0</v>
      </c>
      <c r="L15" s="22">
        <v>0</v>
      </c>
      <c r="M15" s="22">
        <v>0</v>
      </c>
      <c r="N15" s="20">
        <v>0</v>
      </c>
      <c r="O15" s="42">
        <v>0</v>
      </c>
      <c r="P15" s="16"/>
    </row>
    <row r="16" spans="1:16" s="6" customFormat="1" ht="24.75" customHeight="1" x14ac:dyDescent="0.25">
      <c r="A16" s="106" t="s">
        <v>71</v>
      </c>
      <c r="B16" s="52">
        <f t="shared" si="8"/>
        <v>1876.1</v>
      </c>
      <c r="C16" s="10">
        <f t="shared" si="1"/>
        <v>0</v>
      </c>
      <c r="D16" s="10">
        <v>1876.1</v>
      </c>
      <c r="E16" s="53">
        <v>0</v>
      </c>
      <c r="F16" s="29">
        <v>0</v>
      </c>
      <c r="G16" s="29">
        <v>0</v>
      </c>
      <c r="H16" s="54">
        <f>J16</f>
        <v>0</v>
      </c>
      <c r="I16" s="32">
        <v>0</v>
      </c>
      <c r="J16" s="32">
        <v>0</v>
      </c>
      <c r="K16" s="52">
        <v>0</v>
      </c>
      <c r="L16" s="22">
        <v>0</v>
      </c>
      <c r="M16" s="22">
        <v>0</v>
      </c>
      <c r="N16" s="20">
        <v>0</v>
      </c>
      <c r="O16" s="42">
        <v>0</v>
      </c>
      <c r="P16" s="16"/>
    </row>
    <row r="17" spans="1:16" s="6" customFormat="1" ht="39.75" customHeight="1" x14ac:dyDescent="0.25">
      <c r="A17" s="44" t="s">
        <v>41</v>
      </c>
      <c r="B17" s="52">
        <f t="shared" si="8"/>
        <v>2330.9</v>
      </c>
      <c r="C17" s="10">
        <f t="shared" si="1"/>
        <v>0</v>
      </c>
      <c r="D17" s="10">
        <v>2330.9</v>
      </c>
      <c r="E17" s="53">
        <v>0</v>
      </c>
      <c r="F17" s="29">
        <v>0</v>
      </c>
      <c r="G17" s="29">
        <v>0</v>
      </c>
      <c r="H17" s="54">
        <v>0</v>
      </c>
      <c r="I17" s="32">
        <v>0</v>
      </c>
      <c r="J17" s="32">
        <v>0</v>
      </c>
      <c r="K17" s="52">
        <v>0</v>
      </c>
      <c r="L17" s="22">
        <v>0</v>
      </c>
      <c r="M17" s="22">
        <v>0</v>
      </c>
      <c r="N17" s="20">
        <v>0</v>
      </c>
      <c r="O17" s="42">
        <v>0</v>
      </c>
      <c r="P17" s="16"/>
    </row>
    <row r="18" spans="1:16" s="13" customFormat="1" ht="65.25" hidden="1" customHeight="1" x14ac:dyDescent="0.25">
      <c r="A18" s="40" t="s">
        <v>44</v>
      </c>
      <c r="B18" s="18">
        <f t="shared" si="8"/>
        <v>0</v>
      </c>
      <c r="C18" s="18">
        <f t="shared" si="1"/>
        <v>0</v>
      </c>
      <c r="D18" s="18">
        <v>0</v>
      </c>
      <c r="E18" s="49">
        <v>0</v>
      </c>
      <c r="F18" s="30">
        <v>0</v>
      </c>
      <c r="G18" s="30">
        <v>0</v>
      </c>
      <c r="H18" s="50">
        <v>0</v>
      </c>
      <c r="I18" s="33">
        <v>0</v>
      </c>
      <c r="J18" s="33">
        <v>0</v>
      </c>
      <c r="K18" s="51">
        <v>0</v>
      </c>
      <c r="L18" s="51">
        <v>0</v>
      </c>
      <c r="M18" s="51">
        <v>0</v>
      </c>
      <c r="N18" s="19">
        <v>0</v>
      </c>
      <c r="O18" s="41">
        <v>0</v>
      </c>
    </row>
    <row r="19" spans="1:16" s="13" customFormat="1" ht="47.25" hidden="1" x14ac:dyDescent="0.25">
      <c r="A19" s="45" t="s">
        <v>43</v>
      </c>
      <c r="B19" s="10">
        <f t="shared" si="8"/>
        <v>0</v>
      </c>
      <c r="C19" s="10">
        <f t="shared" si="1"/>
        <v>0</v>
      </c>
      <c r="D19" s="22">
        <v>0</v>
      </c>
      <c r="E19" s="29">
        <v>0</v>
      </c>
      <c r="F19" s="29">
        <v>0</v>
      </c>
      <c r="G19" s="29">
        <v>0</v>
      </c>
      <c r="H19" s="32">
        <v>0</v>
      </c>
      <c r="I19" s="32">
        <v>0</v>
      </c>
      <c r="J19" s="32">
        <v>0</v>
      </c>
      <c r="K19" s="22">
        <v>0</v>
      </c>
      <c r="L19" s="22">
        <v>0</v>
      </c>
      <c r="M19" s="22">
        <v>0</v>
      </c>
      <c r="N19" s="20">
        <v>0</v>
      </c>
      <c r="O19" s="42">
        <v>0</v>
      </c>
    </row>
    <row r="20" spans="1:16" s="6" customFormat="1" ht="45" hidden="1" customHeight="1" x14ac:dyDescent="0.25">
      <c r="A20" s="46" t="s">
        <v>29</v>
      </c>
      <c r="B20" s="52">
        <f t="shared" si="8"/>
        <v>0</v>
      </c>
      <c r="C20" s="10">
        <f t="shared" si="1"/>
        <v>0</v>
      </c>
      <c r="D20" s="22">
        <v>0</v>
      </c>
      <c r="E20" s="53">
        <v>0</v>
      </c>
      <c r="F20" s="29">
        <v>0</v>
      </c>
      <c r="G20" s="29">
        <v>0</v>
      </c>
      <c r="H20" s="54">
        <v>0</v>
      </c>
      <c r="I20" s="32">
        <v>0</v>
      </c>
      <c r="J20" s="32">
        <v>0</v>
      </c>
      <c r="K20" s="52">
        <v>0</v>
      </c>
      <c r="L20" s="22">
        <v>0</v>
      </c>
      <c r="M20" s="22">
        <v>0</v>
      </c>
      <c r="N20" s="20">
        <v>0</v>
      </c>
      <c r="O20" s="42">
        <v>0</v>
      </c>
      <c r="P20" s="17"/>
    </row>
    <row r="21" spans="1:16" s="13" customFormat="1" ht="96.75" customHeight="1" x14ac:dyDescent="0.25">
      <c r="A21" s="40" t="s">
        <v>35</v>
      </c>
      <c r="B21" s="55">
        <f t="shared" si="8"/>
        <v>13499.099999999999</v>
      </c>
      <c r="C21" s="18">
        <f t="shared" si="1"/>
        <v>0</v>
      </c>
      <c r="D21" s="18">
        <f>D22+D23+D24+D25+D26+D27+D28</f>
        <v>13499.099999999999</v>
      </c>
      <c r="E21" s="49">
        <f>SUM(E22:E28)</f>
        <v>333.7</v>
      </c>
      <c r="F21" s="49">
        <f>SUM(F22:F28)</f>
        <v>0</v>
      </c>
      <c r="G21" s="49">
        <f>SUM(G22:G28)</f>
        <v>333.7</v>
      </c>
      <c r="H21" s="50">
        <f>SUM(H22:H28)</f>
        <v>333.7</v>
      </c>
      <c r="I21" s="33">
        <f t="shared" ref="I21:M21" si="10">I22+I23+I24+I25+I26+I27+I28+I29+I30+I31</f>
        <v>0</v>
      </c>
      <c r="J21" s="33">
        <f t="shared" si="10"/>
        <v>333.7</v>
      </c>
      <c r="K21" s="92">
        <f t="shared" si="10"/>
        <v>333.7</v>
      </c>
      <c r="L21" s="92">
        <f t="shared" si="10"/>
        <v>0</v>
      </c>
      <c r="M21" s="92">
        <f t="shared" si="10"/>
        <v>333.7</v>
      </c>
      <c r="N21" s="19">
        <f>H21/E21</f>
        <v>1</v>
      </c>
      <c r="O21" s="41">
        <f>K21/E21</f>
        <v>1</v>
      </c>
    </row>
    <row r="22" spans="1:16" s="13" customFormat="1" ht="93" hidden="1" customHeight="1" x14ac:dyDescent="0.25">
      <c r="A22" s="39" t="s">
        <v>30</v>
      </c>
      <c r="B22" s="98">
        <f t="shared" ref="B22:B28" si="11">C22+D22</f>
        <v>0</v>
      </c>
      <c r="C22" s="10">
        <f>SUM(C23:C23)</f>
        <v>0</v>
      </c>
      <c r="D22" s="10">
        <v>0</v>
      </c>
      <c r="E22" s="53">
        <v>0</v>
      </c>
      <c r="F22" s="29">
        <v>0</v>
      </c>
      <c r="G22" s="29">
        <v>0</v>
      </c>
      <c r="H22" s="54">
        <v>0</v>
      </c>
      <c r="I22" s="32">
        <v>0</v>
      </c>
      <c r="J22" s="32">
        <v>0</v>
      </c>
      <c r="K22" s="52">
        <v>0</v>
      </c>
      <c r="L22" s="22">
        <v>0</v>
      </c>
      <c r="M22" s="22">
        <v>0</v>
      </c>
      <c r="N22" s="20">
        <v>0</v>
      </c>
      <c r="O22" s="42">
        <v>0</v>
      </c>
    </row>
    <row r="23" spans="1:16" s="13" customFormat="1" ht="60" hidden="1" customHeight="1" x14ac:dyDescent="0.25">
      <c r="A23" s="39" t="s">
        <v>31</v>
      </c>
      <c r="B23" s="98">
        <f t="shared" si="11"/>
        <v>0</v>
      </c>
      <c r="C23" s="10">
        <f>SUM(C24:C24)</f>
        <v>0</v>
      </c>
      <c r="D23" s="10">
        <v>0</v>
      </c>
      <c r="E23" s="53">
        <v>0</v>
      </c>
      <c r="F23" s="29">
        <v>0</v>
      </c>
      <c r="G23" s="29">
        <v>0</v>
      </c>
      <c r="H23" s="54">
        <v>0</v>
      </c>
      <c r="I23" s="32">
        <v>0</v>
      </c>
      <c r="J23" s="32">
        <v>0</v>
      </c>
      <c r="K23" s="52">
        <v>0</v>
      </c>
      <c r="L23" s="22">
        <v>0</v>
      </c>
      <c r="M23" s="22">
        <v>0</v>
      </c>
      <c r="N23" s="20">
        <v>0</v>
      </c>
      <c r="O23" s="42">
        <v>0</v>
      </c>
    </row>
    <row r="24" spans="1:16" s="13" customFormat="1" ht="84" hidden="1" customHeight="1" x14ac:dyDescent="0.25">
      <c r="A24" s="44" t="s">
        <v>32</v>
      </c>
      <c r="B24" s="98">
        <f t="shared" si="11"/>
        <v>0</v>
      </c>
      <c r="C24" s="10">
        <f>SUM(C29:C29)</f>
        <v>0</v>
      </c>
      <c r="D24" s="10">
        <v>0</v>
      </c>
      <c r="E24" s="53">
        <v>0</v>
      </c>
      <c r="F24" s="29">
        <v>0</v>
      </c>
      <c r="G24" s="29">
        <v>0</v>
      </c>
      <c r="H24" s="54">
        <v>0</v>
      </c>
      <c r="I24" s="32">
        <v>0</v>
      </c>
      <c r="J24" s="32">
        <v>0</v>
      </c>
      <c r="K24" s="52">
        <v>0</v>
      </c>
      <c r="L24" s="22">
        <v>0</v>
      </c>
      <c r="M24" s="22">
        <v>0</v>
      </c>
      <c r="N24" s="20">
        <v>0</v>
      </c>
      <c r="O24" s="42">
        <v>0</v>
      </c>
    </row>
    <row r="25" spans="1:16" s="13" customFormat="1" ht="84" customHeight="1" x14ac:dyDescent="0.25">
      <c r="A25" s="44" t="s">
        <v>47</v>
      </c>
      <c r="B25" s="98">
        <f t="shared" si="11"/>
        <v>5975.9</v>
      </c>
      <c r="C25" s="10">
        <v>0</v>
      </c>
      <c r="D25" s="10">
        <v>5975.9</v>
      </c>
      <c r="E25" s="53">
        <v>0</v>
      </c>
      <c r="F25" s="53">
        <v>0</v>
      </c>
      <c r="G25" s="53">
        <v>0</v>
      </c>
      <c r="H25" s="54">
        <v>0</v>
      </c>
      <c r="I25" s="54">
        <v>0</v>
      </c>
      <c r="J25" s="54">
        <v>0</v>
      </c>
      <c r="K25" s="52">
        <v>0</v>
      </c>
      <c r="L25" s="52">
        <v>0</v>
      </c>
      <c r="M25" s="52">
        <v>0</v>
      </c>
      <c r="N25" s="20">
        <v>0</v>
      </c>
      <c r="O25" s="52">
        <v>0</v>
      </c>
    </row>
    <row r="26" spans="1:16" s="13" customFormat="1" ht="84" customHeight="1" x14ac:dyDescent="0.25">
      <c r="A26" s="44" t="s">
        <v>48</v>
      </c>
      <c r="B26" s="98">
        <f t="shared" si="11"/>
        <v>333.7</v>
      </c>
      <c r="C26" s="10">
        <v>0</v>
      </c>
      <c r="D26" s="10">
        <v>333.7</v>
      </c>
      <c r="E26" s="53">
        <f>G26</f>
        <v>333.7</v>
      </c>
      <c r="F26" s="53">
        <v>0</v>
      </c>
      <c r="G26" s="53">
        <v>333.7</v>
      </c>
      <c r="H26" s="54">
        <f>J26</f>
        <v>333.7</v>
      </c>
      <c r="I26" s="54">
        <v>0</v>
      </c>
      <c r="J26" s="54">
        <v>333.7</v>
      </c>
      <c r="K26" s="52">
        <f>M26</f>
        <v>333.7</v>
      </c>
      <c r="L26" s="52">
        <v>0</v>
      </c>
      <c r="M26" s="52">
        <v>333.7</v>
      </c>
      <c r="N26" s="20">
        <f>H26/E26</f>
        <v>1</v>
      </c>
      <c r="O26" s="99">
        <f>K26/E26</f>
        <v>1</v>
      </c>
    </row>
    <row r="27" spans="1:16" s="13" customFormat="1" ht="93.75" customHeight="1" x14ac:dyDescent="0.25">
      <c r="A27" s="44" t="s">
        <v>49</v>
      </c>
      <c r="B27" s="98">
        <f t="shared" si="11"/>
        <v>368</v>
      </c>
      <c r="C27" s="10">
        <v>0</v>
      </c>
      <c r="D27" s="10">
        <v>368</v>
      </c>
      <c r="E27" s="53">
        <v>0</v>
      </c>
      <c r="F27" s="53">
        <v>0</v>
      </c>
      <c r="G27" s="53">
        <v>0</v>
      </c>
      <c r="H27" s="54">
        <v>0</v>
      </c>
      <c r="I27" s="54">
        <v>0</v>
      </c>
      <c r="J27" s="54">
        <v>0</v>
      </c>
      <c r="K27" s="52">
        <v>0</v>
      </c>
      <c r="L27" s="52">
        <v>0</v>
      </c>
      <c r="M27" s="52">
        <v>0</v>
      </c>
      <c r="N27" s="20">
        <v>0</v>
      </c>
      <c r="O27" s="52">
        <v>0</v>
      </c>
    </row>
    <row r="28" spans="1:16" s="13" customFormat="1" ht="108" customHeight="1" x14ac:dyDescent="0.25">
      <c r="A28" s="44" t="s">
        <v>56</v>
      </c>
      <c r="B28" s="98">
        <f t="shared" si="11"/>
        <v>6821.5</v>
      </c>
      <c r="C28" s="10">
        <v>0</v>
      </c>
      <c r="D28" s="10">
        <v>6821.5</v>
      </c>
      <c r="E28" s="53">
        <v>0</v>
      </c>
      <c r="F28" s="53">
        <v>0</v>
      </c>
      <c r="G28" s="53">
        <v>0</v>
      </c>
      <c r="H28" s="54">
        <f>J28</f>
        <v>0</v>
      </c>
      <c r="I28" s="54">
        <v>0</v>
      </c>
      <c r="J28" s="54">
        <v>0</v>
      </c>
      <c r="K28" s="52">
        <f>M28</f>
        <v>0</v>
      </c>
      <c r="L28" s="52">
        <v>0</v>
      </c>
      <c r="M28" s="52">
        <v>0</v>
      </c>
      <c r="N28" s="20">
        <v>0</v>
      </c>
      <c r="O28" s="52">
        <v>0</v>
      </c>
    </row>
    <row r="29" spans="1:16" s="6" customFormat="1" ht="30" customHeight="1" x14ac:dyDescent="0.25">
      <c r="A29" s="47" t="s">
        <v>33</v>
      </c>
      <c r="B29" s="18">
        <f t="shared" ref="B29:B35" si="12">C29+D29</f>
        <v>991.1</v>
      </c>
      <c r="C29" s="18">
        <f t="shared" si="1"/>
        <v>0</v>
      </c>
      <c r="D29" s="18">
        <f>D30+D31</f>
        <v>991.1</v>
      </c>
      <c r="E29" s="49">
        <v>0</v>
      </c>
      <c r="F29" s="30">
        <f>SUM(F30:F30)</f>
        <v>0</v>
      </c>
      <c r="G29" s="30">
        <v>0</v>
      </c>
      <c r="H29" s="33">
        <v>0</v>
      </c>
      <c r="I29" s="33">
        <f>SUM(I30:I30)</f>
        <v>0</v>
      </c>
      <c r="J29" s="33">
        <v>0</v>
      </c>
      <c r="K29" s="92">
        <v>0</v>
      </c>
      <c r="L29" s="92">
        <f>SUM(L30:L30)</f>
        <v>0</v>
      </c>
      <c r="M29" s="92">
        <v>0</v>
      </c>
      <c r="N29" s="19">
        <v>0</v>
      </c>
      <c r="O29" s="41">
        <v>0</v>
      </c>
    </row>
    <row r="30" spans="1:16" s="6" customFormat="1" ht="69" hidden="1" customHeight="1" x14ac:dyDescent="0.25">
      <c r="A30" s="48" t="s">
        <v>34</v>
      </c>
      <c r="B30" s="10">
        <f t="shared" si="12"/>
        <v>0</v>
      </c>
      <c r="C30" s="18">
        <f t="shared" si="1"/>
        <v>0</v>
      </c>
      <c r="D30" s="10">
        <v>0</v>
      </c>
      <c r="E30" s="53">
        <v>0</v>
      </c>
      <c r="F30" s="29">
        <v>0</v>
      </c>
      <c r="G30" s="29">
        <v>0</v>
      </c>
      <c r="H30" s="32">
        <v>0</v>
      </c>
      <c r="I30" s="32">
        <v>0</v>
      </c>
      <c r="J30" s="32">
        <v>0</v>
      </c>
      <c r="K30" s="22">
        <v>0</v>
      </c>
      <c r="L30" s="22">
        <v>0</v>
      </c>
      <c r="M30" s="22">
        <v>0</v>
      </c>
      <c r="N30" s="20">
        <v>0</v>
      </c>
      <c r="O30" s="42">
        <v>0</v>
      </c>
    </row>
    <row r="31" spans="1:16" s="6" customFormat="1" ht="78" customHeight="1" x14ac:dyDescent="0.25">
      <c r="A31" s="48" t="s">
        <v>55</v>
      </c>
      <c r="B31" s="10">
        <f t="shared" si="12"/>
        <v>991.1</v>
      </c>
      <c r="C31" s="18">
        <f t="shared" si="1"/>
        <v>0</v>
      </c>
      <c r="D31" s="10">
        <v>991.1</v>
      </c>
      <c r="E31" s="53">
        <v>0</v>
      </c>
      <c r="F31" s="29">
        <v>0</v>
      </c>
      <c r="G31" s="29">
        <v>0</v>
      </c>
      <c r="H31" s="32">
        <f>J31</f>
        <v>0</v>
      </c>
      <c r="I31" s="32">
        <v>0</v>
      </c>
      <c r="J31" s="32">
        <v>0</v>
      </c>
      <c r="K31" s="22">
        <v>0</v>
      </c>
      <c r="L31" s="22">
        <v>0</v>
      </c>
      <c r="M31" s="22">
        <v>0</v>
      </c>
      <c r="N31" s="20">
        <v>0</v>
      </c>
      <c r="O31" s="42">
        <v>0</v>
      </c>
    </row>
    <row r="32" spans="1:16" s="13" customFormat="1" ht="69.75" customHeight="1" x14ac:dyDescent="0.25">
      <c r="A32" s="40" t="s">
        <v>38</v>
      </c>
      <c r="B32" s="51">
        <f t="shared" si="12"/>
        <v>8712.9</v>
      </c>
      <c r="C32" s="18">
        <f t="shared" si="1"/>
        <v>0</v>
      </c>
      <c r="D32" s="18">
        <f>D33+D34+D35</f>
        <v>8712.9</v>
      </c>
      <c r="E32" s="30">
        <f>E33+E34+E35</f>
        <v>1917.6</v>
      </c>
      <c r="F32" s="30">
        <f t="shared" ref="F32" si="13">F33+F34+F35</f>
        <v>0</v>
      </c>
      <c r="G32" s="30">
        <f>G33+G34+G35</f>
        <v>1917.6</v>
      </c>
      <c r="H32" s="50">
        <f>H33+H34+H35</f>
        <v>1917.5</v>
      </c>
      <c r="I32" s="50">
        <f t="shared" ref="I32:M32" si="14">I33+I34+I35</f>
        <v>0</v>
      </c>
      <c r="J32" s="50">
        <f>J33+J34+J35</f>
        <v>1917.5</v>
      </c>
      <c r="K32" s="51">
        <f>K33+K34+K35</f>
        <v>1917.5</v>
      </c>
      <c r="L32" s="51">
        <f t="shared" si="14"/>
        <v>0</v>
      </c>
      <c r="M32" s="51">
        <f t="shared" si="14"/>
        <v>1917.5</v>
      </c>
      <c r="N32" s="19">
        <f>H32/E32</f>
        <v>0.99994785148101795</v>
      </c>
      <c r="O32" s="41">
        <f>K32/E32</f>
        <v>0.99994785148101795</v>
      </c>
      <c r="P32" s="14"/>
    </row>
    <row r="33" spans="1:16" s="6" customFormat="1" ht="23.25" customHeight="1" x14ac:dyDescent="0.25">
      <c r="A33" s="106" t="s">
        <v>71</v>
      </c>
      <c r="B33" s="52">
        <f t="shared" si="12"/>
        <v>1873.7</v>
      </c>
      <c r="C33" s="10">
        <f t="shared" si="1"/>
        <v>0</v>
      </c>
      <c r="D33" s="22">
        <v>1873.7</v>
      </c>
      <c r="E33" s="53">
        <v>0</v>
      </c>
      <c r="F33" s="29">
        <v>0</v>
      </c>
      <c r="G33" s="29">
        <v>0</v>
      </c>
      <c r="H33" s="54">
        <f>J33</f>
        <v>0</v>
      </c>
      <c r="I33" s="32">
        <v>0</v>
      </c>
      <c r="J33" s="32">
        <v>0</v>
      </c>
      <c r="K33" s="52">
        <f>M33</f>
        <v>0</v>
      </c>
      <c r="L33" s="22">
        <v>0</v>
      </c>
      <c r="M33" s="22">
        <v>0</v>
      </c>
      <c r="N33" s="20">
        <v>0</v>
      </c>
      <c r="O33" s="42">
        <v>0</v>
      </c>
      <c r="P33" s="16"/>
    </row>
    <row r="34" spans="1:16" s="6" customFormat="1" ht="36.75" customHeight="1" x14ac:dyDescent="0.25">
      <c r="A34" s="44" t="s">
        <v>41</v>
      </c>
      <c r="B34" s="52">
        <f t="shared" si="12"/>
        <v>2090.5</v>
      </c>
      <c r="C34" s="10">
        <f t="shared" si="1"/>
        <v>0</v>
      </c>
      <c r="D34" s="22">
        <v>2090.5</v>
      </c>
      <c r="E34" s="53">
        <f>G34</f>
        <v>1438</v>
      </c>
      <c r="F34" s="29">
        <v>0</v>
      </c>
      <c r="G34" s="29">
        <v>1438</v>
      </c>
      <c r="H34" s="54">
        <f t="shared" ref="H34:H35" si="15">J34</f>
        <v>1438</v>
      </c>
      <c r="I34" s="32">
        <v>0</v>
      </c>
      <c r="J34" s="32">
        <v>1438</v>
      </c>
      <c r="K34" s="52">
        <f>M34</f>
        <v>1438</v>
      </c>
      <c r="L34" s="22">
        <v>0</v>
      </c>
      <c r="M34" s="22">
        <v>1438</v>
      </c>
      <c r="N34" s="20">
        <f>H34/E34</f>
        <v>1</v>
      </c>
      <c r="O34" s="42">
        <f>K34/E34</f>
        <v>1</v>
      </c>
      <c r="P34" s="16"/>
    </row>
    <row r="35" spans="1:16" s="6" customFormat="1" ht="38.25" customHeight="1" x14ac:dyDescent="0.25">
      <c r="A35" s="106" t="s">
        <v>70</v>
      </c>
      <c r="B35" s="52">
        <f t="shared" si="12"/>
        <v>4748.7</v>
      </c>
      <c r="C35" s="10">
        <f t="shared" si="1"/>
        <v>0</v>
      </c>
      <c r="D35" s="22">
        <v>4748.7</v>
      </c>
      <c r="E35" s="53">
        <f>G35</f>
        <v>479.6</v>
      </c>
      <c r="F35" s="29">
        <v>0</v>
      </c>
      <c r="G35" s="29">
        <v>479.6</v>
      </c>
      <c r="H35" s="54">
        <f t="shared" si="15"/>
        <v>479.5</v>
      </c>
      <c r="I35" s="32">
        <v>0</v>
      </c>
      <c r="J35" s="32">
        <v>479.5</v>
      </c>
      <c r="K35" s="52">
        <f>M35</f>
        <v>479.5</v>
      </c>
      <c r="L35" s="22">
        <v>0</v>
      </c>
      <c r="M35" s="22">
        <v>479.5</v>
      </c>
      <c r="N35" s="20">
        <f>H35/E35</f>
        <v>0.99979149291075897</v>
      </c>
      <c r="O35" s="42">
        <f>K35/E35</f>
        <v>0.99979149291075897</v>
      </c>
      <c r="P35" s="16"/>
    </row>
    <row r="36" spans="1:16" s="6" customFormat="1" ht="30" hidden="1" customHeight="1" x14ac:dyDescent="0.25">
      <c r="A36" s="47" t="s">
        <v>39</v>
      </c>
      <c r="B36" s="18">
        <v>0</v>
      </c>
      <c r="C36" s="18">
        <f t="shared" si="1"/>
        <v>0</v>
      </c>
      <c r="D36" s="18">
        <v>0</v>
      </c>
      <c r="E36" s="53">
        <v>0</v>
      </c>
      <c r="F36" s="30">
        <f>SUM(F37:F37)</f>
        <v>0</v>
      </c>
      <c r="G36" s="30">
        <v>0</v>
      </c>
      <c r="H36" s="33">
        <v>0</v>
      </c>
      <c r="I36" s="33">
        <f>SUM(I37:I37)</f>
        <v>0</v>
      </c>
      <c r="J36" s="33">
        <v>0</v>
      </c>
      <c r="K36" s="92">
        <f>K37</f>
        <v>0</v>
      </c>
      <c r="L36" s="92">
        <f>SUM(L37:L37)</f>
        <v>0</v>
      </c>
      <c r="M36" s="92">
        <v>0</v>
      </c>
      <c r="N36" s="19">
        <v>0</v>
      </c>
      <c r="O36" s="41">
        <v>0</v>
      </c>
    </row>
    <row r="37" spans="1:16" s="6" customFormat="1" ht="85.5" hidden="1" customHeight="1" x14ac:dyDescent="0.25">
      <c r="A37" s="48" t="s">
        <v>42</v>
      </c>
      <c r="B37" s="10">
        <v>0</v>
      </c>
      <c r="C37" s="10">
        <f t="shared" si="1"/>
        <v>0</v>
      </c>
      <c r="D37" s="10">
        <v>0</v>
      </c>
      <c r="E37" s="53">
        <v>0</v>
      </c>
      <c r="F37" s="29">
        <v>0</v>
      </c>
      <c r="G37" s="29">
        <v>0</v>
      </c>
      <c r="H37" s="32">
        <v>0</v>
      </c>
      <c r="I37" s="32">
        <v>0</v>
      </c>
      <c r="J37" s="32">
        <v>0</v>
      </c>
      <c r="K37" s="22">
        <v>0</v>
      </c>
      <c r="L37" s="22">
        <v>0</v>
      </c>
      <c r="M37" s="22">
        <v>0</v>
      </c>
      <c r="N37" s="20">
        <v>0</v>
      </c>
      <c r="O37" s="42">
        <v>0</v>
      </c>
    </row>
    <row r="38" spans="1:16" s="13" customFormat="1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6" ht="31.5" x14ac:dyDescent="0.25">
      <c r="A39" s="68" t="s">
        <v>53</v>
      </c>
      <c r="C39" s="115" t="s">
        <v>54</v>
      </c>
      <c r="D39" s="115"/>
      <c r="H39" s="14"/>
    </row>
  </sheetData>
  <mergeCells count="18">
    <mergeCell ref="C39:D39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  <mergeCell ref="F4:G4"/>
    <mergeCell ref="E4:E5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80" zoomScaleNormal="100" zoomScaleSheetLayoutView="80" workbookViewId="0">
      <selection activeCell="G42" sqref="G42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30.140625" style="1" customWidth="1"/>
    <col min="4" max="4" width="29.42578125" style="35" customWidth="1"/>
    <col min="5" max="5" width="13.7109375" style="9" customWidth="1"/>
    <col min="6" max="6" width="19.140625" style="85" customWidth="1"/>
    <col min="7" max="7" width="16.140625" style="85" customWidth="1"/>
    <col min="8" max="8" width="16.28515625" style="86" customWidth="1"/>
    <col min="9" max="9" width="16" style="85" customWidth="1"/>
    <col min="10" max="10" width="15.42578125" style="87" customWidth="1"/>
    <col min="11" max="16384" width="9.140625" style="1"/>
  </cols>
  <sheetData>
    <row r="1" spans="1:11" ht="42.75" customHeight="1" x14ac:dyDescent="0.25">
      <c r="A1" s="131"/>
      <c r="B1" s="131"/>
      <c r="C1" s="131"/>
      <c r="D1" s="131"/>
      <c r="E1" s="131"/>
      <c r="F1" s="131"/>
      <c r="G1" s="131"/>
      <c r="H1" s="131"/>
      <c r="I1" s="131"/>
      <c r="J1" s="131"/>
    </row>
    <row r="2" spans="1:11" x14ac:dyDescent="0.25">
      <c r="A2" s="11"/>
      <c r="B2" s="133" t="s">
        <v>72</v>
      </c>
      <c r="C2" s="133"/>
      <c r="D2" s="133"/>
      <c r="E2" s="133"/>
      <c r="F2" s="133"/>
      <c r="G2" s="133"/>
      <c r="H2" s="81"/>
      <c r="I2" s="82"/>
      <c r="J2" s="83"/>
    </row>
    <row r="3" spans="1:11" ht="40.5" customHeight="1" x14ac:dyDescent="0.25">
      <c r="A3" s="135" t="s">
        <v>8</v>
      </c>
      <c r="B3" s="135" t="s">
        <v>9</v>
      </c>
      <c r="C3" s="135" t="s">
        <v>10</v>
      </c>
      <c r="D3" s="135" t="s">
        <v>11</v>
      </c>
      <c r="E3" s="135" t="s">
        <v>12</v>
      </c>
      <c r="F3" s="134" t="s">
        <v>13</v>
      </c>
      <c r="G3" s="134" t="s">
        <v>14</v>
      </c>
      <c r="H3" s="132" t="s">
        <v>22</v>
      </c>
      <c r="I3" s="132"/>
      <c r="J3" s="132"/>
      <c r="K3" s="4"/>
    </row>
    <row r="4" spans="1:11" ht="59.25" customHeight="1" x14ac:dyDescent="0.25">
      <c r="A4" s="135"/>
      <c r="B4" s="135"/>
      <c r="C4" s="135"/>
      <c r="D4" s="135"/>
      <c r="E4" s="135"/>
      <c r="F4" s="134"/>
      <c r="G4" s="134"/>
      <c r="H4" s="60" t="s">
        <v>15</v>
      </c>
      <c r="I4" s="105" t="s">
        <v>16</v>
      </c>
      <c r="J4" s="61" t="s">
        <v>17</v>
      </c>
      <c r="K4" s="4"/>
    </row>
    <row r="5" spans="1:11" s="59" customFormat="1" x14ac:dyDescent="0.25">
      <c r="A5" s="25">
        <v>2</v>
      </c>
      <c r="B5" s="25"/>
      <c r="C5" s="25"/>
      <c r="D5" s="25"/>
      <c r="E5" s="25"/>
      <c r="F5" s="24"/>
      <c r="G5" s="24"/>
      <c r="H5" s="24"/>
      <c r="I5" s="24"/>
      <c r="J5" s="84"/>
      <c r="K5" s="58"/>
    </row>
    <row r="6" spans="1:11" s="6" customFormat="1" ht="15.75" hidden="1" customHeight="1" x14ac:dyDescent="0.25">
      <c r="A6" s="15" t="s">
        <v>37</v>
      </c>
      <c r="B6" s="21"/>
      <c r="C6" s="21"/>
      <c r="D6" s="34"/>
      <c r="E6" s="26"/>
      <c r="F6" s="60"/>
      <c r="G6" s="60"/>
      <c r="H6" s="60"/>
      <c r="I6" s="60"/>
      <c r="J6" s="61"/>
      <c r="K6" s="8"/>
    </row>
    <row r="7" spans="1:11" s="6" customFormat="1" ht="31.5" hidden="1" x14ac:dyDescent="0.25">
      <c r="A7" s="7" t="s">
        <v>24</v>
      </c>
      <c r="B7" s="21"/>
      <c r="C7" s="21"/>
      <c r="D7" s="34"/>
      <c r="E7" s="26"/>
      <c r="F7" s="60"/>
      <c r="G7" s="60"/>
      <c r="H7" s="60"/>
      <c r="I7" s="60"/>
      <c r="J7" s="61"/>
      <c r="K7" s="8"/>
    </row>
    <row r="8" spans="1:11" s="6" customFormat="1" ht="31.5" hidden="1" x14ac:dyDescent="0.25">
      <c r="A8" s="23" t="s">
        <v>36</v>
      </c>
      <c r="B8" s="21"/>
      <c r="C8" s="21"/>
      <c r="D8" s="34"/>
      <c r="E8" s="26"/>
      <c r="F8" s="60"/>
      <c r="G8" s="60"/>
      <c r="H8" s="60"/>
      <c r="I8" s="60"/>
      <c r="J8" s="61"/>
      <c r="K8" s="8"/>
    </row>
    <row r="9" spans="1:11" s="6" customFormat="1" ht="55.5" hidden="1" customHeight="1" x14ac:dyDescent="0.25">
      <c r="A9" s="7" t="s">
        <v>25</v>
      </c>
      <c r="B9" s="21"/>
      <c r="C9" s="21"/>
      <c r="D9" s="34"/>
      <c r="E9" s="26"/>
      <c r="F9" s="60"/>
      <c r="G9" s="60"/>
      <c r="H9" s="60"/>
      <c r="I9" s="60"/>
      <c r="J9" s="61"/>
      <c r="K9" s="8"/>
    </row>
    <row r="10" spans="1:11" ht="39.75" hidden="1" customHeight="1" x14ac:dyDescent="0.25">
      <c r="A10" s="15" t="s">
        <v>26</v>
      </c>
      <c r="B10" s="21"/>
      <c r="C10" s="21"/>
      <c r="D10" s="34"/>
      <c r="E10" s="26"/>
      <c r="F10" s="60"/>
      <c r="G10" s="60"/>
      <c r="H10" s="60"/>
      <c r="I10" s="60"/>
      <c r="J10" s="61"/>
      <c r="K10" s="4"/>
    </row>
    <row r="11" spans="1:11" ht="36.75" hidden="1" customHeight="1" x14ac:dyDescent="0.25">
      <c r="A11" s="40" t="s">
        <v>37</v>
      </c>
      <c r="B11" s="21"/>
      <c r="C11" s="21"/>
      <c r="D11" s="34"/>
      <c r="E11" s="26"/>
      <c r="F11" s="80"/>
      <c r="G11" s="80"/>
      <c r="H11" s="80"/>
      <c r="I11" s="80"/>
      <c r="J11" s="80"/>
      <c r="K11" s="4"/>
    </row>
    <row r="12" spans="1:11" ht="48" hidden="1" customHeight="1" x14ac:dyDescent="0.25">
      <c r="A12" s="39" t="s">
        <v>24</v>
      </c>
      <c r="B12" s="21"/>
      <c r="C12" s="21"/>
      <c r="D12" s="34"/>
      <c r="E12" s="26"/>
      <c r="F12" s="100"/>
      <c r="G12" s="100"/>
      <c r="H12" s="100"/>
      <c r="I12" s="100"/>
      <c r="J12" s="100"/>
      <c r="K12" s="4"/>
    </row>
    <row r="13" spans="1:11" ht="34.5" hidden="1" customHeight="1" x14ac:dyDescent="0.25">
      <c r="A13" s="43" t="s">
        <v>36</v>
      </c>
      <c r="B13" s="21"/>
      <c r="C13" s="21"/>
      <c r="D13" s="34"/>
      <c r="E13" s="26"/>
      <c r="F13" s="100"/>
      <c r="G13" s="100"/>
      <c r="H13" s="100"/>
      <c r="I13" s="100"/>
      <c r="J13" s="100"/>
      <c r="K13" s="4"/>
    </row>
    <row r="14" spans="1:11" ht="47.25" hidden="1" customHeight="1" x14ac:dyDescent="0.25">
      <c r="A14" s="39" t="s">
        <v>46</v>
      </c>
      <c r="B14" s="21"/>
      <c r="C14" s="21"/>
      <c r="D14" s="34"/>
      <c r="E14" s="26"/>
      <c r="F14" s="100"/>
      <c r="G14" s="100"/>
      <c r="H14" s="100"/>
      <c r="I14" s="100"/>
      <c r="J14" s="100"/>
      <c r="K14" s="4"/>
    </row>
    <row r="15" spans="1:11" ht="40.5" hidden="1" customHeight="1" x14ac:dyDescent="0.25">
      <c r="A15" s="40" t="s">
        <v>26</v>
      </c>
      <c r="B15" s="21"/>
      <c r="C15" s="21"/>
      <c r="D15" s="34"/>
      <c r="E15" s="26"/>
      <c r="F15" s="80"/>
      <c r="G15" s="80"/>
      <c r="H15" s="80"/>
      <c r="I15" s="80"/>
      <c r="J15" s="80"/>
      <c r="K15" s="4"/>
    </row>
    <row r="16" spans="1:11" ht="43.5" hidden="1" customHeight="1" x14ac:dyDescent="0.25">
      <c r="A16" s="40" t="s">
        <v>27</v>
      </c>
      <c r="B16" s="21"/>
      <c r="C16" s="21"/>
      <c r="D16" s="34"/>
      <c r="E16" s="26"/>
      <c r="F16" s="100"/>
      <c r="G16" s="100"/>
      <c r="H16" s="100"/>
      <c r="I16" s="100"/>
      <c r="J16" s="100"/>
      <c r="K16" s="4"/>
    </row>
    <row r="17" spans="1:11" s="78" customFormat="1" ht="27" hidden="1" customHeight="1" x14ac:dyDescent="0.25">
      <c r="A17" s="44" t="s">
        <v>28</v>
      </c>
      <c r="B17" s="74"/>
      <c r="C17" s="67"/>
      <c r="D17" s="76"/>
      <c r="E17" s="62"/>
      <c r="F17" s="75"/>
      <c r="G17" s="61"/>
      <c r="H17" s="75"/>
      <c r="I17" s="61"/>
      <c r="J17" s="75"/>
      <c r="K17" s="77"/>
    </row>
    <row r="18" spans="1:11" s="78" customFormat="1" ht="27" hidden="1" customHeight="1" x14ac:dyDescent="0.25">
      <c r="A18" s="44" t="s">
        <v>40</v>
      </c>
      <c r="B18" s="74"/>
      <c r="C18" s="67"/>
      <c r="D18" s="76"/>
      <c r="E18" s="62"/>
      <c r="F18" s="75"/>
      <c r="G18" s="61"/>
      <c r="H18" s="75"/>
      <c r="I18" s="61"/>
      <c r="J18" s="75"/>
      <c r="K18" s="77"/>
    </row>
    <row r="19" spans="1:11" ht="27" hidden="1" customHeight="1" x14ac:dyDescent="0.25">
      <c r="A19" s="44" t="s">
        <v>41</v>
      </c>
      <c r="B19" s="21"/>
      <c r="C19" s="21"/>
      <c r="D19" s="34"/>
      <c r="E19" s="26"/>
      <c r="F19" s="80"/>
      <c r="G19" s="80"/>
      <c r="H19" s="80"/>
      <c r="I19" s="80"/>
      <c r="J19" s="80"/>
      <c r="K19" s="4"/>
    </row>
    <row r="20" spans="1:11" ht="42" hidden="1" customHeight="1" x14ac:dyDescent="0.25">
      <c r="A20" s="40" t="s">
        <v>44</v>
      </c>
      <c r="B20" s="21"/>
      <c r="C20" s="21"/>
      <c r="D20" s="34"/>
      <c r="E20" s="26"/>
      <c r="F20" s="100"/>
      <c r="G20" s="100"/>
      <c r="H20" s="100"/>
      <c r="I20" s="100"/>
      <c r="J20" s="61"/>
      <c r="K20" s="5"/>
    </row>
    <row r="21" spans="1:11" ht="51.75" hidden="1" customHeight="1" x14ac:dyDescent="0.25">
      <c r="A21" s="45" t="s">
        <v>43</v>
      </c>
      <c r="B21" s="21"/>
      <c r="C21" s="21"/>
      <c r="D21" s="34"/>
      <c r="E21" s="26"/>
      <c r="F21" s="100"/>
      <c r="G21" s="100"/>
      <c r="H21" s="100"/>
      <c r="I21" s="100"/>
      <c r="J21" s="61"/>
      <c r="K21" s="5"/>
    </row>
    <row r="22" spans="1:11" ht="48" hidden="1" customHeight="1" x14ac:dyDescent="0.25">
      <c r="A22" s="46" t="s">
        <v>29</v>
      </c>
      <c r="B22" s="21"/>
      <c r="C22" s="21"/>
      <c r="D22" s="21"/>
      <c r="E22" s="26"/>
      <c r="F22" s="100"/>
      <c r="G22" s="100"/>
      <c r="H22" s="100"/>
      <c r="I22" s="100"/>
      <c r="J22" s="61"/>
      <c r="K22" s="5"/>
    </row>
    <row r="23" spans="1:11" ht="63" customHeight="1" x14ac:dyDescent="0.25">
      <c r="A23" s="40" t="s">
        <v>35</v>
      </c>
      <c r="B23" s="21"/>
      <c r="C23" s="21"/>
      <c r="D23" s="21"/>
      <c r="E23" s="26"/>
      <c r="F23" s="60"/>
      <c r="G23" s="60"/>
      <c r="H23" s="60"/>
      <c r="I23" s="60"/>
      <c r="J23" s="61"/>
      <c r="K23" s="5"/>
    </row>
    <row r="24" spans="1:11" ht="63" hidden="1" customHeight="1" x14ac:dyDescent="0.25">
      <c r="A24" s="39" t="s">
        <v>30</v>
      </c>
      <c r="B24" s="21"/>
      <c r="C24" s="21"/>
      <c r="D24" s="21"/>
      <c r="E24" s="26"/>
      <c r="F24" s="60"/>
      <c r="G24" s="60"/>
      <c r="H24" s="60"/>
      <c r="I24" s="60"/>
      <c r="J24" s="61"/>
      <c r="K24" s="5"/>
    </row>
    <row r="25" spans="1:11" ht="47.25" hidden="1" x14ac:dyDescent="0.25">
      <c r="A25" s="39" t="s">
        <v>31</v>
      </c>
      <c r="B25" s="101"/>
      <c r="C25" s="101"/>
      <c r="D25" s="34"/>
      <c r="E25" s="26"/>
      <c r="F25" s="80"/>
      <c r="G25" s="80"/>
      <c r="H25" s="80"/>
      <c r="I25" s="80"/>
      <c r="J25" s="80"/>
      <c r="K25" s="4"/>
    </row>
    <row r="26" spans="1:11" ht="80.25" hidden="1" customHeight="1" x14ac:dyDescent="0.25">
      <c r="A26" s="44" t="s">
        <v>32</v>
      </c>
      <c r="B26" s="34"/>
      <c r="C26" s="21"/>
      <c r="D26" s="34"/>
      <c r="E26" s="26"/>
      <c r="F26" s="60"/>
      <c r="G26" s="60"/>
      <c r="H26" s="60"/>
      <c r="I26" s="60"/>
      <c r="J26" s="61"/>
      <c r="K26" s="4"/>
    </row>
    <row r="27" spans="1:11" ht="66" hidden="1" customHeight="1" x14ac:dyDescent="0.25">
      <c r="A27" s="44" t="s">
        <v>47</v>
      </c>
      <c r="B27" s="21"/>
      <c r="C27" s="21"/>
      <c r="D27" s="34"/>
      <c r="E27" s="26"/>
      <c r="F27" s="60"/>
      <c r="G27" s="60"/>
      <c r="H27" s="60"/>
      <c r="I27" s="60"/>
      <c r="J27" s="61"/>
      <c r="K27" s="5"/>
    </row>
    <row r="28" spans="1:11" ht="48.75" customHeight="1" x14ac:dyDescent="0.25">
      <c r="A28" s="44" t="s">
        <v>48</v>
      </c>
      <c r="B28" s="21" t="s">
        <v>57</v>
      </c>
      <c r="C28" s="21" t="s">
        <v>58</v>
      </c>
      <c r="D28" s="34" t="s">
        <v>59</v>
      </c>
      <c r="E28" s="26"/>
      <c r="F28" s="100">
        <v>333700</v>
      </c>
      <c r="G28" s="100">
        <v>100110</v>
      </c>
      <c r="H28" s="100">
        <v>333700</v>
      </c>
      <c r="I28" s="100">
        <v>100110</v>
      </c>
      <c r="J28" s="100">
        <v>333700</v>
      </c>
      <c r="K28" s="4"/>
    </row>
    <row r="29" spans="1:11" ht="66.75" hidden="1" customHeight="1" x14ac:dyDescent="0.25">
      <c r="A29" s="44" t="s">
        <v>49</v>
      </c>
      <c r="B29" s="21"/>
      <c r="C29" s="21"/>
      <c r="D29" s="21"/>
      <c r="E29" s="26"/>
      <c r="F29" s="60"/>
      <c r="G29" s="60"/>
      <c r="H29" s="60"/>
      <c r="I29" s="60"/>
      <c r="J29" s="60"/>
      <c r="K29" s="4"/>
    </row>
    <row r="30" spans="1:11" ht="100.5" hidden="1" customHeight="1" x14ac:dyDescent="0.25">
      <c r="A30" s="44" t="s">
        <v>56</v>
      </c>
      <c r="B30" s="21"/>
      <c r="C30" s="21"/>
      <c r="D30" s="21"/>
      <c r="E30" s="26"/>
      <c r="F30" s="60"/>
      <c r="G30" s="60"/>
      <c r="H30" s="60"/>
      <c r="I30" s="60"/>
      <c r="J30" s="60"/>
      <c r="K30" s="4"/>
    </row>
    <row r="31" spans="1:11" ht="19.5" hidden="1" customHeight="1" x14ac:dyDescent="0.25">
      <c r="A31" s="47" t="s">
        <v>33</v>
      </c>
      <c r="B31" s="21"/>
      <c r="C31" s="21"/>
      <c r="D31" s="21"/>
      <c r="E31" s="26"/>
      <c r="F31" s="60"/>
      <c r="G31" s="60"/>
      <c r="H31" s="60"/>
      <c r="I31" s="60"/>
      <c r="J31" s="60"/>
      <c r="K31" s="4"/>
    </row>
    <row r="32" spans="1:11" ht="63.75" hidden="1" customHeight="1" x14ac:dyDescent="0.25">
      <c r="A32" s="48" t="s">
        <v>34</v>
      </c>
      <c r="B32" s="21"/>
      <c r="C32" s="21"/>
      <c r="D32" s="21"/>
      <c r="E32" s="26"/>
      <c r="F32" s="60"/>
      <c r="G32" s="60"/>
      <c r="H32" s="60"/>
      <c r="I32" s="60"/>
      <c r="J32" s="60"/>
      <c r="K32" s="4"/>
    </row>
    <row r="33" spans="1:11" ht="66.75" hidden="1" customHeight="1" x14ac:dyDescent="0.25">
      <c r="A33" s="48" t="s">
        <v>55</v>
      </c>
      <c r="B33" s="21"/>
      <c r="C33" s="21"/>
      <c r="D33" s="73"/>
      <c r="E33" s="26"/>
      <c r="F33" s="60"/>
      <c r="G33" s="60"/>
      <c r="H33" s="60"/>
      <c r="I33" s="60"/>
      <c r="J33" s="60"/>
      <c r="K33" s="4"/>
    </row>
    <row r="34" spans="1:11" ht="34.5" customHeight="1" x14ac:dyDescent="0.25">
      <c r="A34" s="40" t="s">
        <v>38</v>
      </c>
      <c r="B34" s="21"/>
      <c r="C34" s="21"/>
      <c r="D34" s="73"/>
      <c r="E34" s="26"/>
      <c r="F34" s="60"/>
      <c r="G34" s="60"/>
      <c r="H34" s="60"/>
      <c r="I34" s="60"/>
      <c r="J34" s="60"/>
      <c r="K34" s="4"/>
    </row>
    <row r="35" spans="1:11" ht="18" hidden="1" customHeight="1" x14ac:dyDescent="0.25">
      <c r="A35" s="44" t="s">
        <v>40</v>
      </c>
      <c r="B35" s="21"/>
      <c r="C35" s="21"/>
      <c r="D35" s="79"/>
      <c r="E35" s="26"/>
      <c r="F35" s="60"/>
      <c r="G35" s="60"/>
      <c r="H35" s="60"/>
      <c r="I35" s="60"/>
      <c r="J35" s="60"/>
      <c r="K35" s="4"/>
    </row>
    <row r="36" spans="1:11" ht="51" customHeight="1" x14ac:dyDescent="0.25">
      <c r="A36" s="128" t="s">
        <v>41</v>
      </c>
      <c r="B36" s="21" t="s">
        <v>64</v>
      </c>
      <c r="C36" s="21" t="s">
        <v>65</v>
      </c>
      <c r="D36" s="125" t="s">
        <v>41</v>
      </c>
      <c r="E36" s="26"/>
      <c r="F36" s="60" t="s">
        <v>73</v>
      </c>
      <c r="G36" s="60">
        <v>0</v>
      </c>
      <c r="H36" s="60">
        <v>588000</v>
      </c>
      <c r="I36" s="60">
        <v>0</v>
      </c>
      <c r="J36" s="60">
        <v>588000</v>
      </c>
      <c r="K36" s="4"/>
    </row>
    <row r="37" spans="1:11" ht="51" customHeight="1" x14ac:dyDescent="0.25">
      <c r="A37" s="129"/>
      <c r="B37" s="21" t="s">
        <v>64</v>
      </c>
      <c r="C37" s="21" t="s">
        <v>66</v>
      </c>
      <c r="D37" s="126"/>
      <c r="E37" s="26"/>
      <c r="F37" s="100" t="s">
        <v>74</v>
      </c>
      <c r="G37" s="100">
        <v>0</v>
      </c>
      <c r="H37" s="100">
        <v>557250</v>
      </c>
      <c r="I37" s="100">
        <v>0</v>
      </c>
      <c r="J37" s="100">
        <v>557250</v>
      </c>
      <c r="K37" s="4"/>
    </row>
    <row r="38" spans="1:11" ht="51" customHeight="1" x14ac:dyDescent="0.25">
      <c r="A38" s="130"/>
      <c r="B38" s="21" t="s">
        <v>67</v>
      </c>
      <c r="C38" s="21" t="s">
        <v>68</v>
      </c>
      <c r="D38" s="127"/>
      <c r="E38" s="26"/>
      <c r="F38" s="100" t="s">
        <v>75</v>
      </c>
      <c r="G38" s="100">
        <v>0</v>
      </c>
      <c r="H38" s="100">
        <v>292740</v>
      </c>
      <c r="I38" s="100">
        <v>0</v>
      </c>
      <c r="J38" s="100">
        <v>292740</v>
      </c>
      <c r="K38" s="4"/>
    </row>
    <row r="39" spans="1:11" ht="55.5" customHeight="1" x14ac:dyDescent="0.25">
      <c r="A39" s="44" t="s">
        <v>28</v>
      </c>
      <c r="B39" s="104" t="s">
        <v>60</v>
      </c>
      <c r="C39" s="21" t="s">
        <v>61</v>
      </c>
      <c r="D39" s="34" t="s">
        <v>62</v>
      </c>
      <c r="E39" s="26" t="s">
        <v>63</v>
      </c>
      <c r="F39" s="100">
        <v>479525.04</v>
      </c>
      <c r="G39" s="100">
        <v>0</v>
      </c>
      <c r="H39" s="100">
        <v>479525.04</v>
      </c>
      <c r="I39" s="100">
        <v>0</v>
      </c>
      <c r="J39" s="100">
        <v>479525.04</v>
      </c>
      <c r="K39" s="4"/>
    </row>
    <row r="40" spans="1:11" ht="37.5" hidden="1" customHeight="1" x14ac:dyDescent="0.25">
      <c r="A40" s="47" t="s">
        <v>39</v>
      </c>
      <c r="B40" s="64"/>
      <c r="C40" s="65"/>
      <c r="D40" s="102"/>
      <c r="E40" s="62"/>
      <c r="F40" s="66"/>
      <c r="G40" s="61"/>
      <c r="H40" s="60"/>
      <c r="I40" s="60"/>
      <c r="J40" s="60"/>
      <c r="K40" s="4"/>
    </row>
    <row r="41" spans="1:11" s="36" customFormat="1" ht="67.5" hidden="1" customHeight="1" x14ac:dyDescent="0.25">
      <c r="A41" s="48" t="s">
        <v>42</v>
      </c>
      <c r="B41" s="64"/>
      <c r="C41" s="67"/>
      <c r="D41" s="103"/>
      <c r="E41" s="63"/>
      <c r="F41" s="66"/>
      <c r="G41" s="61"/>
      <c r="H41" s="60"/>
      <c r="I41" s="60"/>
      <c r="J41" s="60"/>
    </row>
    <row r="42" spans="1:11" x14ac:dyDescent="0.25">
      <c r="A42" s="89" t="s">
        <v>45</v>
      </c>
      <c r="B42" s="89"/>
      <c r="C42" s="89"/>
      <c r="D42" s="90"/>
      <c r="E42" s="88"/>
      <c r="F42" s="91"/>
      <c r="G42" s="91">
        <f>SUM(G28:G41)</f>
        <v>100110</v>
      </c>
      <c r="H42" s="91">
        <f t="shared" ref="H42:J42" si="0">SUM(H28:H41)</f>
        <v>2251215.04</v>
      </c>
      <c r="I42" s="91">
        <f t="shared" si="0"/>
        <v>100110</v>
      </c>
      <c r="J42" s="91">
        <f t="shared" si="0"/>
        <v>2251215.04</v>
      </c>
    </row>
    <row r="43" spans="1:11" ht="51.75" customHeight="1" x14ac:dyDescent="0.25">
      <c r="A43" s="68"/>
      <c r="B43" s="70" t="s">
        <v>53</v>
      </c>
      <c r="C43" s="69"/>
      <c r="D43" s="2" t="s">
        <v>54</v>
      </c>
      <c r="E43" s="2"/>
      <c r="F43" s="14"/>
      <c r="G43" s="14"/>
      <c r="H43" s="14"/>
      <c r="I43" s="14"/>
      <c r="J43" s="14"/>
    </row>
  </sheetData>
  <mergeCells count="12">
    <mergeCell ref="D36:D38"/>
    <mergeCell ref="A36:A38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2022-07-15T06:13:55Z</cp:lastPrinted>
  <dcterms:created xsi:type="dcterms:W3CDTF">2018-07-30T08:01:14Z</dcterms:created>
  <dcterms:modified xsi:type="dcterms:W3CDTF">2022-07-15T06:14:00Z</dcterms:modified>
</cp:coreProperties>
</file>