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zr2\ОБМЕН ДОКУМЕНТАМИ\ПРОГРАММЫ в последней редакции\ОТЧЕТЫ\отчеты по МП за 2022 год\Отчеты на 01.07.2022\"/>
    </mc:Choice>
  </mc:AlternateContent>
  <bookViews>
    <workbookView xWindow="720" yWindow="4305" windowWidth="19440" windowHeight="8400" tabRatio="850" activeTab="1"/>
  </bookViews>
  <sheets>
    <sheet name="Подпрограмма 2" sheetId="4" r:id="rId1"/>
    <sheet name="Подпрограмма 2 (2)" sheetId="22" r:id="rId2"/>
  </sheets>
  <externalReferences>
    <externalReference r:id="rId3"/>
  </externalReferences>
  <definedNames>
    <definedName name="BossProviderVariable?_9fe7e436_e14f_443f_ac77_1ea312f9603a" hidden="1">"25_01_2006"</definedName>
    <definedName name="BossProviderVariable?_dbe6b74d_d1f3_4491_8afd_66e303941ff1" hidden="1">"25_01_2006"</definedName>
    <definedName name="sub_14000" localSheetId="1">'Подпрограмма 2 (2)'!#REF!</definedName>
    <definedName name="Z_359C8E5E_9871_416C_8416_05D2A4FF5688_.wvu.PrintArea" localSheetId="1" hidden="1">'Подпрограмма 2 (2)'!$A$1:$N$12</definedName>
    <definedName name="Z_676C7EBD_E16D_4DD0_B42E_F8075547C9A3_.wvu.PrintArea" localSheetId="1" hidden="1">'Подпрограмма 2 (2)'!$A$1:$N$12</definedName>
    <definedName name="Z_79A8BF50_58E9_46AC_AFD7_D75F740A8CFE_.wvu.PrintArea" localSheetId="1" hidden="1">'Подпрограмма 2 (2)'!$A$1:$N$12</definedName>
    <definedName name="Z_F75B3EC3_CC43_4B33_913D_5D7444E65C48_.wvu.PrintArea" localSheetId="1" hidden="1">'Подпрограмма 2 (2)'!$A$1:$N$12</definedName>
    <definedName name="_xlnm.Print_Titles" localSheetId="0">'Подпрограмма 2'!$3:$5</definedName>
    <definedName name="_xlnm.Print_Titles" localSheetId="1">'Подпрограмма 2 (2)'!$3:$6</definedName>
    <definedName name="_xlnm.Print_Area" localSheetId="0">'Подпрограмма 2'!$A$1:$V$21</definedName>
    <definedName name="_xlnm.Print_Area" localSheetId="1">'Подпрограмма 2 (2)'!$A$1:$M$12</definedName>
  </definedNames>
  <calcPr calcId="162913"/>
</workbook>
</file>

<file path=xl/calcChain.xml><?xml version="1.0" encoding="utf-8"?>
<calcChain xmlns="http://schemas.openxmlformats.org/spreadsheetml/2006/main">
  <c r="V6" i="4" l="1"/>
  <c r="U6" i="4"/>
  <c r="F6" i="4"/>
  <c r="G6" i="4"/>
  <c r="H6" i="4"/>
  <c r="I6" i="4"/>
  <c r="J6" i="4"/>
  <c r="K6" i="4"/>
  <c r="L6" i="4"/>
  <c r="M6" i="4"/>
  <c r="N6" i="4"/>
  <c r="O6" i="4"/>
  <c r="P6" i="4"/>
  <c r="Q6" i="4"/>
  <c r="R6" i="4"/>
  <c r="S6" i="4"/>
  <c r="T6" i="4"/>
  <c r="E6" i="4"/>
  <c r="Q11" i="4"/>
  <c r="M11" i="4"/>
  <c r="I11" i="4"/>
  <c r="E11" i="4"/>
  <c r="L12" i="22" l="1"/>
  <c r="T9" i="4" l="1"/>
  <c r="Q9" i="4" s="1"/>
  <c r="R9" i="4"/>
  <c r="S9" i="4"/>
  <c r="E7" i="4"/>
  <c r="Q18" i="4"/>
  <c r="M18" i="4"/>
  <c r="I18" i="4"/>
  <c r="Q17" i="4"/>
  <c r="M17" i="4"/>
  <c r="I17" i="4"/>
  <c r="Q16" i="4"/>
  <c r="M16" i="4"/>
  <c r="I16" i="4"/>
  <c r="Q15" i="4"/>
  <c r="M15" i="4"/>
  <c r="M11" i="22" s="1"/>
  <c r="K11" i="22" s="1"/>
  <c r="I15" i="4"/>
  <c r="Q14" i="4"/>
  <c r="M14" i="4"/>
  <c r="M10" i="22" s="1"/>
  <c r="K10" i="22" s="1"/>
  <c r="I14" i="4"/>
  <c r="Q13" i="4"/>
  <c r="M13" i="4"/>
  <c r="I13" i="4"/>
  <c r="M8" i="4"/>
  <c r="Q8" i="4"/>
  <c r="M9" i="4"/>
  <c r="M9" i="22" s="1"/>
  <c r="K9" i="22" s="1"/>
  <c r="M10" i="4"/>
  <c r="Q10" i="4"/>
  <c r="Q7" i="4"/>
  <c r="M7" i="4"/>
  <c r="I10" i="4"/>
  <c r="I7" i="4"/>
  <c r="I8" i="4"/>
  <c r="M8" i="22" s="1"/>
  <c r="I9" i="4"/>
  <c r="K8" i="22" l="1"/>
  <c r="K12" i="22" s="1"/>
  <c r="M12" i="22"/>
  <c r="U9" i="4"/>
  <c r="V9" i="4"/>
  <c r="G13" i="4"/>
  <c r="F13" i="4"/>
  <c r="G12" i="4" l="1"/>
  <c r="H12" i="4"/>
  <c r="H21" i="4" s="1"/>
  <c r="I12" i="4"/>
  <c r="J12" i="4"/>
  <c r="K12" i="4"/>
  <c r="K21" i="4" s="1"/>
  <c r="L12" i="4"/>
  <c r="L21" i="4" s="1"/>
  <c r="M12" i="4"/>
  <c r="M21" i="4" s="1"/>
  <c r="N12" i="4"/>
  <c r="N21" i="4" s="1"/>
  <c r="O12" i="4"/>
  <c r="O21" i="4" s="1"/>
  <c r="P12" i="4"/>
  <c r="P21" i="4" s="1"/>
  <c r="Q12" i="4"/>
  <c r="R12" i="4"/>
  <c r="R21" i="4" s="1"/>
  <c r="S12" i="4"/>
  <c r="S21" i="4" s="1"/>
  <c r="T12" i="4"/>
  <c r="T21" i="4" s="1"/>
  <c r="E14" i="4"/>
  <c r="E15" i="4"/>
  <c r="E16" i="4"/>
  <c r="E17" i="4"/>
  <c r="E18" i="4"/>
  <c r="F12" i="4"/>
  <c r="H4" i="4"/>
  <c r="L4" i="4" s="1"/>
  <c r="P4" i="4" s="1"/>
  <c r="T4" i="4" s="1"/>
  <c r="E8" i="4"/>
  <c r="E9" i="4"/>
  <c r="E10" i="4"/>
  <c r="K4" i="4"/>
  <c r="O4" i="4" s="1"/>
  <c r="S4" i="4" s="1"/>
  <c r="Q21" i="4" l="1"/>
  <c r="G21" i="4"/>
  <c r="J21" i="4"/>
  <c r="E13" i="4"/>
  <c r="E12" i="4" s="1"/>
  <c r="F21" i="4"/>
  <c r="I21" i="4"/>
  <c r="E21" i="4" l="1"/>
  <c r="T20" i="4" l="1"/>
  <c r="R20" i="4" s="1"/>
  <c r="Q20" i="4" s="1"/>
  <c r="O20" i="4" s="1"/>
  <c r="N20" i="4" s="1"/>
  <c r="M20" i="4" s="1"/>
  <c r="K20" i="4" s="1"/>
  <c r="J20" i="4" s="1"/>
  <c r="I20" i="4" s="1"/>
  <c r="T19" i="4"/>
  <c r="R19" i="4" s="1"/>
  <c r="Q19" i="4" s="1"/>
  <c r="O19" i="4" s="1"/>
  <c r="N19" i="4" s="1"/>
  <c r="M19" i="4" s="1"/>
  <c r="K19" i="4" s="1"/>
  <c r="J19" i="4" s="1"/>
  <c r="I19" i="4" s="1"/>
  <c r="E20" i="4" l="1"/>
  <c r="E19" i="4" s="1"/>
  <c r="J12" i="22" l="1"/>
  <c r="F6" i="22"/>
  <c r="G6" i="22" s="1"/>
  <c r="H6" i="22" s="1"/>
  <c r="I6" i="22" s="1"/>
  <c r="J6" i="22" s="1"/>
  <c r="K6" i="22" s="1"/>
  <c r="C6" i="22"/>
  <c r="D6" i="22" s="1"/>
  <c r="U21" i="4" l="1"/>
  <c r="V21" i="4" l="1"/>
</calcChain>
</file>

<file path=xl/sharedStrings.xml><?xml version="1.0" encoding="utf-8"?>
<sst xmlns="http://schemas.openxmlformats.org/spreadsheetml/2006/main" count="110" uniqueCount="73">
  <si>
    <t>Всего</t>
  </si>
  <si>
    <t>МКУ ЗР "Северное"</t>
  </si>
  <si>
    <t>ГРБС</t>
  </si>
  <si>
    <t>Кассовое исполнение</t>
  </si>
  <si>
    <t>Фактическое исполнение</t>
  </si>
  <si>
    <t>окружной бюджет</t>
  </si>
  <si>
    <t xml:space="preserve">Наименование мероприятия </t>
  </si>
  <si>
    <t xml:space="preserve">Исполнитель </t>
  </si>
  <si>
    <t>№ пп</t>
  </si>
  <si>
    <t>Администрация Заполярного района</t>
  </si>
  <si>
    <t>Раздел 1. Энергоснабжение и повышение энергетической эффективности</t>
  </si>
  <si>
    <t>Проведение обследования с корректировкой проектной документации и завершение строительства  ДЭС с гаражом в п. Хорей-Вер с реконструкцией существующих несущих конструкций</t>
  </si>
  <si>
    <t>Раздел 2. Подготовка объектов коммунальной инфраструктуры к осенне-зимнему периоду</t>
  </si>
  <si>
    <t>№ п/п</t>
  </si>
  <si>
    <t>Наименование мероприятия (объекты)</t>
  </si>
  <si>
    <t>Информация по торгам*</t>
  </si>
  <si>
    <t>№ и дата контракта*</t>
  </si>
  <si>
    <t>Подрядчик</t>
  </si>
  <si>
    <t>Заказчик</t>
  </si>
  <si>
    <t>Срок исполнения</t>
  </si>
  <si>
    <t>в том числе аванс по контракту, тыс. руб.</t>
  </si>
  <si>
    <t>Фактическое выполнение, тыс.руб.</t>
  </si>
  <si>
    <t xml:space="preserve">дата объявления </t>
  </si>
  <si>
    <t>дата проведения</t>
  </si>
  <si>
    <t>С начала работ</t>
  </si>
  <si>
    <t>в том числе аванс с начала работ</t>
  </si>
  <si>
    <t>С начала года</t>
  </si>
  <si>
    <t>ВСЕГО:</t>
  </si>
  <si>
    <t>Цена по контракту, тыс. руб.</t>
  </si>
  <si>
    <t>% кассового исполнения средств районного бюджета в отчетном периоде по отношению к графе 8</t>
  </si>
  <si>
    <t>% фактического исполнения средств районного бюджета в отчетном периоде по отношению к графе 8</t>
  </si>
  <si>
    <t>1</t>
  </si>
  <si>
    <t>2</t>
  </si>
  <si>
    <t>ИТОГО</t>
  </si>
  <si>
    <t xml:space="preserve"> Администрация Заполярного района</t>
  </si>
  <si>
    <t>Раздел 9. Приобретение объектов недвижимости</t>
  </si>
  <si>
    <t>Приобретение ангара для хранения и ремонта речного флота МП ЗР «СТК»</t>
  </si>
  <si>
    <t>Разработка проектной документации на реконструкцию ЛЭП в п. Амдерма</t>
  </si>
  <si>
    <t>Подготовка объектов коммунальной инфраструктуры к осенне-зимнему периоду</t>
  </si>
  <si>
    <t>2.1</t>
  </si>
  <si>
    <t>2.2</t>
  </si>
  <si>
    <t>2.3</t>
  </si>
  <si>
    <t>2.4</t>
  </si>
  <si>
    <t>2.5</t>
  </si>
  <si>
    <t>2.6</t>
  </si>
  <si>
    <t>1.1</t>
  </si>
  <si>
    <t>1.2</t>
  </si>
  <si>
    <t>1.3</t>
  </si>
  <si>
    <t>1.4</t>
  </si>
  <si>
    <t>Разработка проектно-сметной документации на строительство ЛЭП 0,4 кВ в п. Хонгурей</t>
  </si>
  <si>
    <t>Разработка проектной  документации на строительство ДЭС в составе действующих ветроэлектрических установок п. Амдерма</t>
  </si>
  <si>
    <t>МП ЗР "СЖКС"</t>
  </si>
  <si>
    <t>районный бюджет</t>
  </si>
  <si>
    <t>Отчет об использовании денежных средств в рамках исполнения мероприятий муниципальной программы «Развитие энергетики муниципального района «Заполярный район» на 2021-2030 годы»</t>
  </si>
  <si>
    <t>План на 2022 год</t>
  </si>
  <si>
    <t>Капитальный ремонт ЛЭП в п. Усть-Кара</t>
  </si>
  <si>
    <t>Поставка и пусконаладочные работы дизель-генераторных установок (ДГУ АД-315) в количестве 2 единиц в с. Ома</t>
  </si>
  <si>
    <t>Приобретение и доставка резервуаров объёмом 50 куб. м. в с. Шойна</t>
  </si>
  <si>
    <t>Поставка дизель-генераторных установок (ДГУ АД-315) в количестве 2 единиц  
в п. Харута</t>
  </si>
  <si>
    <t>Ремонт наружных сетей теплоснабжения, горячего и холодного водоснабжения в п. Амдерма</t>
  </si>
  <si>
    <t>0184300000421000191 от 13.12.2021</t>
  </si>
  <si>
    <t>от 13.06.2020 № 0184300000420000063</t>
  </si>
  <si>
    <t>ООО "СЕВЕРНАЯ ТЭСК"</t>
  </si>
  <si>
    <t>от 19.08.2020 № 0184300000420000131</t>
  </si>
  <si>
    <t>ООО «ПРОЕКТСЕРВИС»</t>
  </si>
  <si>
    <t>Поставка и пусконаладочные работы дизель-генераторных установок (ДГУ АД-315) 
в количестве 2 единиц в с. Ома</t>
  </si>
  <si>
    <t>8/2022 от 03.02.2022</t>
  </si>
  <si>
    <t>ООО "ПРОИЗВОДСТВЕННО - КОММЕРЧЕСКАЯ ФИРМА "ЭНЕРГОДИЗЕЛЬЦЕНТР"</t>
  </si>
  <si>
    <t>Отчет об использовании денежных средств в рамках исполнения мероприятий муниципальной программы                                                                                                                                   «Развитие энергетики муниципального района «Заполярный район» на 2021-2030 годы»</t>
  </si>
  <si>
    <t>по состоянию на 01 июля 2022  года (с начала года нарастающим итогом)</t>
  </si>
  <si>
    <t>План на 01.07.2022</t>
  </si>
  <si>
    <t>1.5</t>
  </si>
  <si>
    <t>Строительство ЛЭП 0,4 Кв в д. Каменка Сельского поселения "Пустозерский сельсовет" ЗР НАО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</si>
</sst>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_-* #,##0.00_р_._-;\-* #,##0.00_р_._-;_-* &quot;-&quot;??_р_._-;_-@_-"/>
    <numFmt numFmtId="165" formatCode="#,##0.0"/>
    <numFmt numFmtId="166" formatCode="0.0%"/>
    <numFmt numFmtId="167" formatCode="_-* #,##0.0_р_._-;\-* #,##0.0_р_._-;_-* &quot;-&quot;?_р_._-;_-@_-"/>
    <numFmt numFmtId="168" formatCode="#,##0.0\ _₽"/>
    <numFmt numFmtId="169" formatCode="_-* #,##0.0\ _₽_-;\-* #,##0.0\ _₽_-;_-* &quot;-&quot;?\ _₽_-;_-@_-"/>
    <numFmt numFmtId="170" formatCode="_-* #,##0.0_р_._-;\-* #,##0.0_р_._-;_-* &quot;-&quot;??_р_._-;_-@_-"/>
    <numFmt numFmtId="171" formatCode="dd/mm/yy;@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1"/>
      <color indexed="63"/>
      <name val="Calibri"/>
      <family val="2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FFCC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1" fillId="0" borderId="0"/>
    <xf numFmtId="0" fontId="2" fillId="0" borderId="0"/>
    <xf numFmtId="0" fontId="3" fillId="0" borderId="0"/>
    <xf numFmtId="164" fontId="4" fillId="0" borderId="0" applyFont="0" applyFill="0" applyBorder="0" applyAlignment="0" applyProtection="0"/>
    <xf numFmtId="0" fontId="2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82">
    <xf numFmtId="0" fontId="0" fillId="0" borderId="0" xfId="0"/>
    <xf numFmtId="0" fontId="6" fillId="0" borderId="0" xfId="0" applyFont="1"/>
    <xf numFmtId="165" fontId="5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Fill="1"/>
    <xf numFmtId="165" fontId="7" fillId="0" borderId="1" xfId="0" applyNumberFormat="1" applyFont="1" applyBorder="1" applyAlignment="1">
      <alignment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6" fillId="2" borderId="0" xfId="0" applyFont="1" applyFill="1"/>
    <xf numFmtId="14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vertical="center" wrapText="1"/>
    </xf>
    <xf numFmtId="0" fontId="6" fillId="0" borderId="7" xfId="0" applyFont="1" applyFill="1" applyBorder="1" applyAlignment="1">
      <alignment vertical="center" wrapText="1"/>
    </xf>
    <xf numFmtId="0" fontId="6" fillId="0" borderId="0" xfId="0" applyFont="1" applyFill="1" applyAlignment="1">
      <alignment wrapText="1"/>
    </xf>
    <xf numFmtId="0" fontId="6" fillId="0" borderId="1" xfId="0" applyFont="1" applyFill="1" applyBorder="1"/>
    <xf numFmtId="0" fontId="12" fillId="0" borderId="0" xfId="0" applyFont="1" applyFill="1"/>
    <xf numFmtId="4" fontId="6" fillId="0" borderId="1" xfId="0" applyNumberFormat="1" applyFont="1" applyBorder="1" applyAlignment="1">
      <alignment horizontal="center" vertical="center"/>
    </xf>
    <xf numFmtId="2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4" fontId="6" fillId="0" borderId="1" xfId="0" applyNumberFormat="1" applyFont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165" fontId="6" fillId="0" borderId="0" xfId="0" applyNumberFormat="1" applyFont="1" applyFill="1"/>
    <xf numFmtId="167" fontId="6" fillId="0" borderId="1" xfId="2" applyNumberFormat="1" applyFont="1" applyFill="1" applyBorder="1" applyAlignment="1">
      <alignment horizontal="center" vertical="center" wrapText="1"/>
    </xf>
    <xf numFmtId="166" fontId="11" fillId="0" borderId="1" xfId="6" applyNumberFormat="1" applyFont="1" applyFill="1" applyBorder="1" applyAlignment="1">
      <alignment horizontal="center" vertical="center" wrapText="1"/>
    </xf>
    <xf numFmtId="0" fontId="11" fillId="0" borderId="1" xfId="0" applyFont="1" applyFill="1" applyBorder="1"/>
    <xf numFmtId="166" fontId="6" fillId="0" borderId="1" xfId="6" applyNumberFormat="1" applyFont="1" applyFill="1" applyBorder="1" applyAlignment="1">
      <alignment horizontal="center" vertical="center" wrapText="1"/>
    </xf>
    <xf numFmtId="168" fontId="8" fillId="0" borderId="1" xfId="0" applyNumberFormat="1" applyFont="1" applyFill="1" applyBorder="1" applyAlignment="1">
      <alignment horizontal="center" vertical="center" wrapText="1"/>
    </xf>
    <xf numFmtId="168" fontId="6" fillId="0" borderId="1" xfId="0" applyNumberFormat="1" applyFont="1" applyFill="1" applyBorder="1" applyAlignment="1">
      <alignment horizontal="center" vertical="center" wrapText="1"/>
    </xf>
    <xf numFmtId="168" fontId="10" fillId="0" borderId="1" xfId="0" applyNumberFormat="1" applyFont="1" applyFill="1" applyBorder="1" applyAlignment="1">
      <alignment horizontal="center" vertical="center" wrapText="1"/>
    </xf>
    <xf numFmtId="168" fontId="11" fillId="0" borderId="1" xfId="0" applyNumberFormat="1" applyFont="1" applyFill="1" applyBorder="1" applyAlignment="1">
      <alignment horizontal="center"/>
    </xf>
    <xf numFmtId="0" fontId="7" fillId="3" borderId="1" xfId="0" applyFont="1" applyFill="1" applyBorder="1" applyAlignment="1">
      <alignment horizontal="center" vertical="center" wrapText="1"/>
    </xf>
    <xf numFmtId="4" fontId="6" fillId="0" borderId="0" xfId="0" applyNumberFormat="1" applyFont="1" applyAlignment="1">
      <alignment horizontal="center" vertical="center"/>
    </xf>
    <xf numFmtId="0" fontId="11" fillId="0" borderId="1" xfId="0" applyFont="1" applyFill="1" applyBorder="1" applyAlignment="1">
      <alignment horizontal="center" vertical="center" wrapText="1"/>
    </xf>
    <xf numFmtId="49" fontId="11" fillId="0" borderId="1" xfId="2" applyNumberFormat="1" applyFont="1" applyFill="1" applyBorder="1" applyAlignment="1">
      <alignment horizontal="center" vertical="center" wrapText="1"/>
    </xf>
    <xf numFmtId="167" fontId="11" fillId="0" borderId="1" xfId="2" applyNumberFormat="1" applyFont="1" applyFill="1" applyBorder="1" applyAlignment="1">
      <alignment vertical="center" wrapText="1"/>
    </xf>
    <xf numFmtId="49" fontId="6" fillId="0" borderId="1" xfId="2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justify" vertical="center" wrapText="1"/>
    </xf>
    <xf numFmtId="167" fontId="6" fillId="0" borderId="1" xfId="2" applyNumberFormat="1" applyFont="1" applyFill="1" applyBorder="1" applyAlignment="1">
      <alignment vertical="center" wrapText="1"/>
    </xf>
    <xf numFmtId="170" fontId="6" fillId="0" borderId="1" xfId="2" applyNumberFormat="1" applyFont="1" applyFill="1" applyBorder="1" applyAlignment="1">
      <alignment vertical="center" wrapText="1"/>
    </xf>
    <xf numFmtId="164" fontId="6" fillId="0" borderId="1" xfId="2" applyNumberFormat="1" applyFont="1" applyFill="1" applyBorder="1" applyAlignment="1">
      <alignment vertical="center" wrapText="1"/>
    </xf>
    <xf numFmtId="0" fontId="11" fillId="0" borderId="0" xfId="0" applyFont="1" applyFill="1" applyAlignment="1">
      <alignment horizontal="center" vertical="center" wrapText="1"/>
    </xf>
    <xf numFmtId="0" fontId="5" fillId="2" borderId="1" xfId="0" applyFont="1" applyFill="1" applyBorder="1" applyAlignment="1">
      <alignment vertical="center" wrapText="1"/>
    </xf>
    <xf numFmtId="169" fontId="6" fillId="0" borderId="1" xfId="7" applyNumberFormat="1" applyFont="1" applyFill="1" applyBorder="1" applyAlignment="1">
      <alignment horizontal="center" vertical="center" wrapText="1"/>
    </xf>
    <xf numFmtId="165" fontId="6" fillId="0" borderId="1" xfId="2" applyNumberFormat="1" applyFont="1" applyFill="1" applyBorder="1" applyAlignment="1">
      <alignment vertical="center"/>
    </xf>
    <xf numFmtId="170" fontId="6" fillId="0" borderId="1" xfId="2" applyNumberFormat="1" applyFont="1" applyFill="1" applyBorder="1" applyAlignment="1">
      <alignment vertical="center"/>
    </xf>
    <xf numFmtId="0" fontId="6" fillId="0" borderId="1" xfId="0" applyFont="1" applyBorder="1" applyAlignment="1">
      <alignment horizontal="left" vertical="center" wrapText="1"/>
    </xf>
    <xf numFmtId="169" fontId="6" fillId="0" borderId="1" xfId="2" applyNumberFormat="1" applyFont="1" applyFill="1" applyBorder="1" applyAlignment="1">
      <alignment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wrapText="1"/>
    </xf>
    <xf numFmtId="0" fontId="6" fillId="0" borderId="1" xfId="0" applyFont="1" applyFill="1" applyBorder="1" applyAlignment="1">
      <alignment horizontal="center" wrapText="1"/>
    </xf>
    <xf numFmtId="14" fontId="6" fillId="0" borderId="1" xfId="0" applyNumberFormat="1" applyFont="1" applyFill="1" applyBorder="1" applyAlignment="1">
      <alignment horizontal="center" wrapText="1"/>
    </xf>
    <xf numFmtId="14" fontId="6" fillId="0" borderId="3" xfId="0" applyNumberFormat="1" applyFont="1" applyFill="1" applyBorder="1" applyAlignment="1">
      <alignment horizontal="center" wrapText="1"/>
    </xf>
    <xf numFmtId="171" fontId="6" fillId="0" borderId="1" xfId="0" applyNumberFormat="1" applyFont="1" applyFill="1" applyBorder="1" applyAlignment="1">
      <alignment horizontal="center" wrapText="1"/>
    </xf>
    <xf numFmtId="165" fontId="6" fillId="0" borderId="1" xfId="0" applyNumberFormat="1" applyFont="1" applyFill="1" applyBorder="1" applyAlignment="1">
      <alignment horizontal="center" wrapText="1"/>
    </xf>
    <xf numFmtId="4" fontId="6" fillId="0" borderId="1" xfId="0" applyNumberFormat="1" applyFont="1" applyFill="1" applyBorder="1" applyAlignment="1">
      <alignment horizontal="center" wrapText="1"/>
    </xf>
    <xf numFmtId="170" fontId="6" fillId="2" borderId="1" xfId="2" applyNumberFormat="1" applyFont="1" applyFill="1" applyBorder="1" applyAlignment="1">
      <alignment vertical="center" wrapText="1"/>
    </xf>
    <xf numFmtId="49" fontId="6" fillId="2" borderId="1" xfId="2" applyNumberFormat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justify" vertical="center" wrapText="1"/>
    </xf>
    <xf numFmtId="0" fontId="8" fillId="2" borderId="1" xfId="0" applyFont="1" applyFill="1" applyBorder="1" applyAlignment="1">
      <alignment vertical="center" wrapText="1"/>
    </xf>
    <xf numFmtId="0" fontId="11" fillId="0" borderId="2" xfId="0" applyFont="1" applyFill="1" applyBorder="1" applyAlignment="1">
      <alignment vertical="center" wrapText="1"/>
    </xf>
    <xf numFmtId="0" fontId="11" fillId="0" borderId="3" xfId="0" applyFont="1" applyFill="1" applyBorder="1" applyAlignment="1">
      <alignment vertical="center" wrapText="1"/>
    </xf>
    <xf numFmtId="0" fontId="11" fillId="0" borderId="4" xfId="0" applyFont="1" applyFill="1" applyBorder="1" applyAlignment="1">
      <alignment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11" fillId="0" borderId="6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vertical="center" wrapText="1"/>
    </xf>
    <xf numFmtId="0" fontId="7" fillId="0" borderId="2" xfId="0" applyFont="1" applyBorder="1" applyAlignment="1">
      <alignment horizontal="right" vertical="center" wrapText="1"/>
    </xf>
    <xf numFmtId="0" fontId="7" fillId="0" borderId="3" xfId="0" applyFont="1" applyBorder="1" applyAlignment="1">
      <alignment horizontal="right" vertical="center" wrapText="1"/>
    </xf>
    <xf numFmtId="0" fontId="7" fillId="0" borderId="4" xfId="0" applyFont="1" applyBorder="1" applyAlignment="1">
      <alignment horizontal="right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</cellXfs>
  <cellStyles count="8">
    <cellStyle name="Обычный" xfId="0" builtinId="0"/>
    <cellStyle name="Обычный 2" xfId="2"/>
    <cellStyle name="Обычный 2 2" xfId="5"/>
    <cellStyle name="Обычный 3" xfId="1"/>
    <cellStyle name="Обычный 4" xfId="3"/>
    <cellStyle name="Процентный" xfId="6" builtinId="5"/>
    <cellStyle name="Финансовый" xfId="7" builtinId="3"/>
    <cellStyle name="Финансовый 2" xfId="4"/>
  </cellStyles>
  <dxfs count="0"/>
  <tableStyles count="0" defaultTableStyle="TableStyleMedium2" defaultPivotStyle="PivotStyleLight16"/>
  <colors>
    <mruColors>
      <color rgb="FFCCFFCC"/>
      <color rgb="FF99FF99"/>
      <color rgb="FFFF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zr2\&#1054;&#1090;&#1076;&#1077;&#1083;%20&#1088;&#1072;&#1079;&#1074;&#1080;&#1090;&#1080;&#1103;%20&#1101;&#1082;&#1086;&#1085;&#1086;&#1084;&#1080;&#1082;&#1080;\&#1069;&#1050;&#1054;&#1053;&#1054;&#1052;&#1048;&#1050;&#1040;\&#1055;&#1056;&#1054;&#1043;&#1056;&#1040;&#1052;&#1052;&#1067;%20%20%20%20%202\11.%20&#1052;&#1055;%20&#1056;&#1072;&#1079;&#1074;&#1080;&#1090;&#1080;&#1077;%20&#1101;&#1085;&#1077;&#1088;&#1075;&#1077;&#1090;&#1080;&#1082;&#1080;%20&#1089;%202021%20&#1075;\&#1048;&#1079;&#1084;&#1077;&#1085;&#1077;&#1085;&#1080;&#1103;%202021%20&#1075;\&#1072;&#1087;&#1088;&#1077;&#1083;&#1100;%202021\&#1055;&#1056;&#1054;&#1045;&#1050;&#1058;%20&#1058;&#1069;&#1054;%20&#1082;%20&#1087;&#1088;&#1086;&#1075;&#1088;&#1072;&#1084;&#1084;&#1077;%20&#1056;&#1072;&#1079;&#1074;&#1080;&#1090;&#1080;&#1077;%20&#1101;&#1085;&#1077;&#1088;&#1075;&#1077;&#1090;&#1080;&#1082;&#108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ожение 1"/>
      <sheetName val="Приложение 2-ТЭО"/>
    </sheetNames>
    <sheetDataSet>
      <sheetData sheetId="0" refreshError="1"/>
      <sheetData sheetId="1">
        <row r="8">
          <cell r="N8" t="str">
            <v>внебюдж источники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V56"/>
  <sheetViews>
    <sheetView view="pageBreakPreview" zoomScale="70" zoomScaleNormal="70" zoomScaleSheetLayoutView="70" workbookViewId="0">
      <pane xSplit="4" ySplit="5" topLeftCell="G6" activePane="bottomRight" state="frozen"/>
      <selection pane="topRight"/>
      <selection pane="bottomLeft"/>
      <selection pane="bottomRight" activeCell="A11" sqref="A11"/>
    </sheetView>
  </sheetViews>
  <sheetFormatPr defaultRowHeight="15.75" x14ac:dyDescent="0.25"/>
  <cols>
    <col min="1" max="1" width="7.5703125" style="3" customWidth="1"/>
    <col min="2" max="2" width="41.85546875" style="3" customWidth="1"/>
    <col min="3" max="3" width="22.7109375" style="3" customWidth="1"/>
    <col min="4" max="4" width="23.5703125" style="3" customWidth="1"/>
    <col min="5" max="12" width="16.85546875" style="3" customWidth="1"/>
    <col min="13" max="13" width="14.85546875" style="14" customWidth="1"/>
    <col min="14" max="14" width="15.28515625" style="14" customWidth="1"/>
    <col min="15" max="16" width="16.42578125" style="14" customWidth="1"/>
    <col min="17" max="17" width="16" style="14" customWidth="1"/>
    <col min="18" max="19" width="15.140625" style="14" customWidth="1"/>
    <col min="20" max="20" width="14.85546875" style="14" customWidth="1"/>
    <col min="21" max="21" width="26" style="14" customWidth="1"/>
    <col min="22" max="22" width="26.140625" style="14" customWidth="1"/>
    <col min="23" max="16384" width="9.140625" style="3"/>
  </cols>
  <sheetData>
    <row r="1" spans="1:22" ht="32.25" customHeight="1" x14ac:dyDescent="0.25">
      <c r="A1" s="63" t="s">
        <v>53</v>
      </c>
      <c r="B1" s="63"/>
      <c r="C1" s="63"/>
      <c r="D1" s="63"/>
      <c r="E1" s="63"/>
      <c r="F1" s="63"/>
      <c r="G1" s="63"/>
      <c r="H1" s="63"/>
      <c r="I1" s="63"/>
      <c r="J1" s="63"/>
      <c r="K1" s="63"/>
      <c r="L1" s="63"/>
      <c r="M1" s="63"/>
      <c r="N1" s="63"/>
      <c r="O1" s="63"/>
      <c r="P1" s="63"/>
      <c r="Q1" s="63"/>
      <c r="R1" s="63"/>
      <c r="S1" s="63"/>
      <c r="T1" s="63"/>
      <c r="U1" s="63"/>
      <c r="V1" s="63"/>
    </row>
    <row r="2" spans="1:22" ht="32.25" customHeight="1" x14ac:dyDescent="0.25">
      <c r="A2" s="64" t="s">
        <v>69</v>
      </c>
      <c r="B2" s="65"/>
      <c r="C2" s="65"/>
      <c r="D2" s="65"/>
      <c r="E2" s="65"/>
      <c r="F2" s="65"/>
      <c r="G2" s="65"/>
      <c r="H2" s="65"/>
      <c r="I2" s="65"/>
      <c r="J2" s="65"/>
      <c r="K2" s="65"/>
      <c r="L2" s="65"/>
      <c r="M2" s="65"/>
      <c r="N2" s="65"/>
      <c r="O2" s="65"/>
      <c r="P2" s="65"/>
      <c r="Q2" s="65"/>
      <c r="R2" s="65"/>
      <c r="S2" s="65"/>
      <c r="T2" s="65"/>
      <c r="U2" s="65"/>
      <c r="V2" s="66"/>
    </row>
    <row r="3" spans="1:22" s="12" customFormat="1" ht="27" customHeight="1" x14ac:dyDescent="0.25">
      <c r="A3" s="67" t="s">
        <v>8</v>
      </c>
      <c r="B3" s="67" t="s">
        <v>6</v>
      </c>
      <c r="C3" s="67" t="s">
        <v>2</v>
      </c>
      <c r="D3" s="67" t="s">
        <v>7</v>
      </c>
      <c r="E3" s="68" t="s">
        <v>54</v>
      </c>
      <c r="F3" s="69"/>
      <c r="G3" s="69"/>
      <c r="H3" s="70"/>
      <c r="I3" s="68" t="s">
        <v>70</v>
      </c>
      <c r="J3" s="69"/>
      <c r="K3" s="69"/>
      <c r="L3" s="70"/>
      <c r="M3" s="68" t="s">
        <v>3</v>
      </c>
      <c r="N3" s="69"/>
      <c r="O3" s="69"/>
      <c r="P3" s="70"/>
      <c r="Q3" s="67" t="s">
        <v>4</v>
      </c>
      <c r="R3" s="67"/>
      <c r="S3" s="67"/>
      <c r="T3" s="67"/>
      <c r="U3" s="67" t="s">
        <v>29</v>
      </c>
      <c r="V3" s="67" t="s">
        <v>30</v>
      </c>
    </row>
    <row r="4" spans="1:22" s="12" customFormat="1" ht="66.75" customHeight="1" x14ac:dyDescent="0.25">
      <c r="A4" s="67"/>
      <c r="B4" s="67"/>
      <c r="C4" s="67"/>
      <c r="D4" s="67"/>
      <c r="E4" s="31" t="s">
        <v>0</v>
      </c>
      <c r="F4" s="31" t="s">
        <v>5</v>
      </c>
      <c r="G4" s="31" t="s">
        <v>52</v>
      </c>
      <c r="H4" s="31" t="str">
        <f>'[1]Приложение 2-ТЭО'!$N$8</f>
        <v>внебюдж источники</v>
      </c>
      <c r="I4" s="31" t="s">
        <v>0</v>
      </c>
      <c r="J4" s="31" t="s">
        <v>5</v>
      </c>
      <c r="K4" s="31" t="str">
        <f>G4</f>
        <v>районный бюджет</v>
      </c>
      <c r="L4" s="31" t="str">
        <f>H4</f>
        <v>внебюдж источники</v>
      </c>
      <c r="M4" s="31" t="s">
        <v>0</v>
      </c>
      <c r="N4" s="31" t="s">
        <v>5</v>
      </c>
      <c r="O4" s="31" t="str">
        <f>K4</f>
        <v>районный бюджет</v>
      </c>
      <c r="P4" s="31" t="str">
        <f>L4</f>
        <v>внебюдж источники</v>
      </c>
      <c r="Q4" s="31" t="s">
        <v>0</v>
      </c>
      <c r="R4" s="31" t="s">
        <v>5</v>
      </c>
      <c r="S4" s="31" t="str">
        <f>O4</f>
        <v>районный бюджет</v>
      </c>
      <c r="T4" s="39" t="str">
        <f>P4</f>
        <v>внебюдж источники</v>
      </c>
      <c r="U4" s="67"/>
      <c r="V4" s="67"/>
    </row>
    <row r="5" spans="1:22" s="12" customFormat="1" x14ac:dyDescent="0.25">
      <c r="A5" s="31">
        <v>1</v>
      </c>
      <c r="B5" s="31">
        <v>2</v>
      </c>
      <c r="C5" s="31">
        <v>3</v>
      </c>
      <c r="D5" s="31">
        <v>4</v>
      </c>
      <c r="E5" s="31">
        <v>5</v>
      </c>
      <c r="F5" s="31">
        <v>6</v>
      </c>
      <c r="G5" s="31">
        <v>7</v>
      </c>
      <c r="H5" s="31">
        <v>8</v>
      </c>
      <c r="I5" s="31">
        <v>9</v>
      </c>
      <c r="J5" s="31">
        <v>10</v>
      </c>
      <c r="K5" s="31">
        <v>11</v>
      </c>
      <c r="L5" s="31">
        <v>12</v>
      </c>
      <c r="M5" s="31">
        <v>13</v>
      </c>
      <c r="N5" s="31">
        <v>14</v>
      </c>
      <c r="O5" s="31">
        <v>15</v>
      </c>
      <c r="P5" s="31">
        <v>16</v>
      </c>
      <c r="Q5" s="31">
        <v>17</v>
      </c>
      <c r="R5" s="31">
        <v>18</v>
      </c>
      <c r="S5" s="31">
        <v>19</v>
      </c>
      <c r="T5" s="31">
        <v>20</v>
      </c>
      <c r="U5" s="31">
        <v>21</v>
      </c>
      <c r="V5" s="31">
        <v>22</v>
      </c>
    </row>
    <row r="6" spans="1:22" s="12" customFormat="1" ht="16.5" customHeight="1" x14ac:dyDescent="0.25">
      <c r="A6" s="32" t="s">
        <v>31</v>
      </c>
      <c r="B6" s="71" t="s">
        <v>10</v>
      </c>
      <c r="C6" s="71"/>
      <c r="D6" s="71"/>
      <c r="E6" s="33">
        <f>SUM(E7:E11)</f>
        <v>32927.800000000003</v>
      </c>
      <c r="F6" s="33">
        <f t="shared" ref="F6:T6" si="0">SUM(F7:F11)</f>
        <v>0</v>
      </c>
      <c r="G6" s="33">
        <f t="shared" si="0"/>
        <v>32927.800000000003</v>
      </c>
      <c r="H6" s="33">
        <f t="shared" si="0"/>
        <v>0</v>
      </c>
      <c r="I6" s="33">
        <f t="shared" si="0"/>
        <v>1270.5999999999999</v>
      </c>
      <c r="J6" s="33">
        <f t="shared" si="0"/>
        <v>0</v>
      </c>
      <c r="K6" s="33">
        <f t="shared" si="0"/>
        <v>1270.5999999999999</v>
      </c>
      <c r="L6" s="33">
        <f t="shared" si="0"/>
        <v>0</v>
      </c>
      <c r="M6" s="33">
        <f t="shared" si="0"/>
        <v>1270.5</v>
      </c>
      <c r="N6" s="33">
        <f t="shared" si="0"/>
        <v>0</v>
      </c>
      <c r="O6" s="33">
        <f t="shared" si="0"/>
        <v>1270.5</v>
      </c>
      <c r="P6" s="33">
        <f t="shared" si="0"/>
        <v>0</v>
      </c>
      <c r="Q6" s="33">
        <f t="shared" si="0"/>
        <v>1270.5</v>
      </c>
      <c r="R6" s="33">
        <f t="shared" si="0"/>
        <v>0</v>
      </c>
      <c r="S6" s="33">
        <f t="shared" si="0"/>
        <v>1270.5</v>
      </c>
      <c r="T6" s="33">
        <f t="shared" si="0"/>
        <v>0</v>
      </c>
      <c r="U6" s="22">
        <f>M6/I6</f>
        <v>0.99992129702502763</v>
      </c>
      <c r="V6" s="22">
        <f>Q6/I6</f>
        <v>0.99992129702502763</v>
      </c>
    </row>
    <row r="7" spans="1:22" s="12" customFormat="1" ht="94.5" x14ac:dyDescent="0.25">
      <c r="A7" s="57" t="s">
        <v>45</v>
      </c>
      <c r="B7" s="58" t="s">
        <v>11</v>
      </c>
      <c r="C7" s="59" t="s">
        <v>9</v>
      </c>
      <c r="D7" s="59" t="s">
        <v>1</v>
      </c>
      <c r="E7" s="36">
        <f>G7</f>
        <v>10141.5</v>
      </c>
      <c r="F7" s="36">
        <v>0</v>
      </c>
      <c r="G7" s="37">
        <v>10141.5</v>
      </c>
      <c r="H7" s="41">
        <v>0</v>
      </c>
      <c r="I7" s="36">
        <f t="shared" ref="I7:I8" si="1">SUM(J7:L7)</f>
        <v>0</v>
      </c>
      <c r="J7" s="36">
        <v>0</v>
      </c>
      <c r="K7" s="45">
        <v>0</v>
      </c>
      <c r="L7" s="45">
        <v>0</v>
      </c>
      <c r="M7" s="36">
        <f t="shared" ref="M7" si="2">SUM(N7:P7)</f>
        <v>0</v>
      </c>
      <c r="N7" s="36">
        <v>0</v>
      </c>
      <c r="O7" s="45">
        <v>0</v>
      </c>
      <c r="P7" s="45">
        <v>0</v>
      </c>
      <c r="Q7" s="36">
        <f t="shared" ref="Q7" si="3">SUM(R7:T7)</f>
        <v>0</v>
      </c>
      <c r="R7" s="36">
        <v>0</v>
      </c>
      <c r="S7" s="45">
        <v>0</v>
      </c>
      <c r="T7" s="45">
        <v>0</v>
      </c>
      <c r="U7" s="21">
        <v>0</v>
      </c>
      <c r="V7" s="21">
        <v>0</v>
      </c>
    </row>
    <row r="8" spans="1:22" s="12" customFormat="1" ht="31.5" x14ac:dyDescent="0.25">
      <c r="A8" s="57" t="s">
        <v>46</v>
      </c>
      <c r="B8" s="58" t="s">
        <v>37</v>
      </c>
      <c r="C8" s="59" t="s">
        <v>9</v>
      </c>
      <c r="D8" s="59" t="s">
        <v>1</v>
      </c>
      <c r="E8" s="36">
        <f t="shared" ref="E8:E10" si="4">G8</f>
        <v>1800</v>
      </c>
      <c r="F8" s="36">
        <v>0</v>
      </c>
      <c r="G8" s="37">
        <v>1800</v>
      </c>
      <c r="H8" s="41">
        <v>0</v>
      </c>
      <c r="I8" s="36">
        <f t="shared" si="1"/>
        <v>0</v>
      </c>
      <c r="J8" s="36">
        <v>0</v>
      </c>
      <c r="K8" s="45">
        <v>0</v>
      </c>
      <c r="L8" s="45">
        <v>0</v>
      </c>
      <c r="M8" s="36">
        <f t="shared" ref="M8:M10" si="5">SUM(N8:P8)</f>
        <v>0</v>
      </c>
      <c r="N8" s="36">
        <v>0</v>
      </c>
      <c r="O8" s="45">
        <v>0</v>
      </c>
      <c r="P8" s="45">
        <v>0</v>
      </c>
      <c r="Q8" s="36">
        <f t="shared" ref="Q8:Q10" si="6">SUM(R8:T8)</f>
        <v>0</v>
      </c>
      <c r="R8" s="36">
        <v>0</v>
      </c>
      <c r="S8" s="45">
        <v>0</v>
      </c>
      <c r="T8" s="45">
        <v>0</v>
      </c>
      <c r="U8" s="21">
        <v>0</v>
      </c>
      <c r="V8" s="21">
        <v>0</v>
      </c>
    </row>
    <row r="9" spans="1:22" s="12" customFormat="1" ht="47.25" x14ac:dyDescent="0.25">
      <c r="A9" s="57" t="s">
        <v>47</v>
      </c>
      <c r="B9" s="58" t="s">
        <v>49</v>
      </c>
      <c r="C9" s="59" t="s">
        <v>9</v>
      </c>
      <c r="D9" s="59" t="s">
        <v>1</v>
      </c>
      <c r="E9" s="36">
        <f t="shared" si="4"/>
        <v>1270.5999999999999</v>
      </c>
      <c r="F9" s="36">
        <v>0</v>
      </c>
      <c r="G9" s="37">
        <v>1270.5999999999999</v>
      </c>
      <c r="H9" s="41">
        <v>0</v>
      </c>
      <c r="I9" s="36">
        <f>SUM(J9:L9)</f>
        <v>1270.5999999999999</v>
      </c>
      <c r="J9" s="36">
        <v>0</v>
      </c>
      <c r="K9" s="42">
        <v>1270.5999999999999</v>
      </c>
      <c r="L9" s="45">
        <v>0</v>
      </c>
      <c r="M9" s="36">
        <f t="shared" si="5"/>
        <v>1270.5</v>
      </c>
      <c r="N9" s="36">
        <v>0</v>
      </c>
      <c r="O9" s="45">
        <v>1270.5</v>
      </c>
      <c r="P9" s="45">
        <v>0</v>
      </c>
      <c r="Q9" s="36">
        <f t="shared" si="6"/>
        <v>1270.5</v>
      </c>
      <c r="R9" s="36">
        <f>N9</f>
        <v>0</v>
      </c>
      <c r="S9" s="45">
        <f>O9</f>
        <v>1270.5</v>
      </c>
      <c r="T9" s="45">
        <f>P9</f>
        <v>0</v>
      </c>
      <c r="U9" s="24">
        <f>M9/I9</f>
        <v>0.99992129702502763</v>
      </c>
      <c r="V9" s="24">
        <f>Q9/I9</f>
        <v>0.99992129702502763</v>
      </c>
    </row>
    <row r="10" spans="1:22" s="12" customFormat="1" ht="63" x14ac:dyDescent="0.25">
      <c r="A10" s="57" t="s">
        <v>48</v>
      </c>
      <c r="B10" s="58" t="s">
        <v>50</v>
      </c>
      <c r="C10" s="59" t="s">
        <v>9</v>
      </c>
      <c r="D10" s="59" t="s">
        <v>1</v>
      </c>
      <c r="E10" s="36">
        <f t="shared" si="4"/>
        <v>8500</v>
      </c>
      <c r="F10" s="36">
        <v>0</v>
      </c>
      <c r="G10" s="43">
        <v>8500</v>
      </c>
      <c r="H10" s="41">
        <v>0</v>
      </c>
      <c r="I10" s="36">
        <f t="shared" ref="I10" si="7">SUM(J10:L10)</f>
        <v>0</v>
      </c>
      <c r="J10" s="36">
        <v>0</v>
      </c>
      <c r="K10" s="45">
        <v>0</v>
      </c>
      <c r="L10" s="45">
        <v>0</v>
      </c>
      <c r="M10" s="36">
        <f t="shared" si="5"/>
        <v>0</v>
      </c>
      <c r="N10" s="36">
        <v>0</v>
      </c>
      <c r="O10" s="45">
        <v>0</v>
      </c>
      <c r="P10" s="45">
        <v>0</v>
      </c>
      <c r="Q10" s="36">
        <f t="shared" si="6"/>
        <v>0</v>
      </c>
      <c r="R10" s="36">
        <v>0</v>
      </c>
      <c r="S10" s="45">
        <v>0</v>
      </c>
      <c r="T10" s="45">
        <v>0</v>
      </c>
      <c r="U10" s="21">
        <v>0</v>
      </c>
      <c r="V10" s="21">
        <v>0</v>
      </c>
    </row>
    <row r="11" spans="1:22" s="12" customFormat="1" ht="47.25" x14ac:dyDescent="0.25">
      <c r="A11" s="57" t="s">
        <v>71</v>
      </c>
      <c r="B11" s="58" t="s">
        <v>72</v>
      </c>
      <c r="C11" s="10" t="s">
        <v>9</v>
      </c>
      <c r="D11" s="10" t="s">
        <v>1</v>
      </c>
      <c r="E11" s="36">
        <f t="shared" ref="E11" si="8">G11</f>
        <v>11215.7</v>
      </c>
      <c r="F11" s="36">
        <v>0</v>
      </c>
      <c r="G11" s="43">
        <v>11215.7</v>
      </c>
      <c r="H11" s="41">
        <v>0</v>
      </c>
      <c r="I11" s="36">
        <f t="shared" ref="I11" si="9">SUM(J11:L11)</f>
        <v>0</v>
      </c>
      <c r="J11" s="36">
        <v>0</v>
      </c>
      <c r="K11" s="45">
        <v>0</v>
      </c>
      <c r="L11" s="45">
        <v>0</v>
      </c>
      <c r="M11" s="36">
        <f t="shared" ref="M11" si="10">SUM(N11:P11)</f>
        <v>0</v>
      </c>
      <c r="N11" s="36">
        <v>0</v>
      </c>
      <c r="O11" s="45">
        <v>0</v>
      </c>
      <c r="P11" s="45">
        <v>0</v>
      </c>
      <c r="Q11" s="36">
        <f t="shared" ref="Q11" si="11">SUM(R11:T11)</f>
        <v>0</v>
      </c>
      <c r="R11" s="36">
        <v>0</v>
      </c>
      <c r="S11" s="45">
        <v>0</v>
      </c>
      <c r="T11" s="45">
        <v>0</v>
      </c>
      <c r="U11" s="21">
        <v>0</v>
      </c>
      <c r="V11" s="21">
        <v>0</v>
      </c>
    </row>
    <row r="12" spans="1:22" s="12" customFormat="1" ht="33.75" customHeight="1" x14ac:dyDescent="0.25">
      <c r="A12" s="32" t="s">
        <v>32</v>
      </c>
      <c r="B12" s="71" t="s">
        <v>12</v>
      </c>
      <c r="C12" s="71"/>
      <c r="D12" s="71"/>
      <c r="E12" s="33">
        <f t="shared" ref="E12:T12" si="12">SUM(E13:E18)</f>
        <v>75306</v>
      </c>
      <c r="F12" s="33">
        <f t="shared" si="12"/>
        <v>30157.599999999999</v>
      </c>
      <c r="G12" s="33">
        <f t="shared" si="12"/>
        <v>44410.9</v>
      </c>
      <c r="H12" s="33">
        <f t="shared" si="12"/>
        <v>737.50000000000011</v>
      </c>
      <c r="I12" s="33">
        <f t="shared" si="12"/>
        <v>0</v>
      </c>
      <c r="J12" s="33">
        <f t="shared" si="12"/>
        <v>0</v>
      </c>
      <c r="K12" s="33">
        <f t="shared" si="12"/>
        <v>0</v>
      </c>
      <c r="L12" s="33">
        <f t="shared" si="12"/>
        <v>0</v>
      </c>
      <c r="M12" s="33">
        <f t="shared" si="12"/>
        <v>0</v>
      </c>
      <c r="N12" s="33">
        <f t="shared" si="12"/>
        <v>0</v>
      </c>
      <c r="O12" s="33">
        <f t="shared" si="12"/>
        <v>0</v>
      </c>
      <c r="P12" s="33">
        <f t="shared" si="12"/>
        <v>0</v>
      </c>
      <c r="Q12" s="33">
        <f t="shared" si="12"/>
        <v>0</v>
      </c>
      <c r="R12" s="33">
        <f t="shared" si="12"/>
        <v>0</v>
      </c>
      <c r="S12" s="33">
        <f t="shared" si="12"/>
        <v>0</v>
      </c>
      <c r="T12" s="33">
        <f t="shared" si="12"/>
        <v>0</v>
      </c>
      <c r="U12" s="21">
        <v>0</v>
      </c>
      <c r="V12" s="21">
        <v>0</v>
      </c>
    </row>
    <row r="13" spans="1:22" s="12" customFormat="1" ht="31.5" x14ac:dyDescent="0.25">
      <c r="A13" s="34" t="s">
        <v>39</v>
      </c>
      <c r="B13" s="44" t="s">
        <v>55</v>
      </c>
      <c r="C13" s="10" t="s">
        <v>9</v>
      </c>
      <c r="D13" s="10" t="s">
        <v>51</v>
      </c>
      <c r="E13" s="36">
        <f>F13+G13+H13</f>
        <v>30484.2</v>
      </c>
      <c r="F13" s="56">
        <f>30157.6-1487.3</f>
        <v>28670.3</v>
      </c>
      <c r="G13" s="37">
        <f>1587.3-78.3</f>
        <v>1509</v>
      </c>
      <c r="H13" s="37">
        <v>304.89999999999998</v>
      </c>
      <c r="I13" s="36">
        <f t="shared" ref="I13:I18" si="13">SUM(J13:L13)</f>
        <v>0</v>
      </c>
      <c r="J13" s="36">
        <v>0</v>
      </c>
      <c r="K13" s="45">
        <v>0</v>
      </c>
      <c r="L13" s="45">
        <v>0</v>
      </c>
      <c r="M13" s="36">
        <f t="shared" ref="M13:M18" si="14">SUM(N13:P13)</f>
        <v>0</v>
      </c>
      <c r="N13" s="36">
        <v>0</v>
      </c>
      <c r="O13" s="45">
        <v>0</v>
      </c>
      <c r="P13" s="45">
        <v>0</v>
      </c>
      <c r="Q13" s="36">
        <f t="shared" ref="Q13:Q18" si="15">SUM(R13:T13)</f>
        <v>0</v>
      </c>
      <c r="R13" s="36">
        <v>0</v>
      </c>
      <c r="S13" s="45">
        <v>0</v>
      </c>
      <c r="T13" s="45">
        <v>0</v>
      </c>
      <c r="U13" s="21">
        <v>0</v>
      </c>
      <c r="V13" s="21">
        <v>0</v>
      </c>
    </row>
    <row r="14" spans="1:22" s="12" customFormat="1" ht="50.25" customHeight="1" x14ac:dyDescent="0.25">
      <c r="A14" s="34" t="s">
        <v>40</v>
      </c>
      <c r="B14" s="44" t="s">
        <v>56</v>
      </c>
      <c r="C14" s="10" t="s">
        <v>9</v>
      </c>
      <c r="D14" s="10" t="s">
        <v>51</v>
      </c>
      <c r="E14" s="36">
        <f t="shared" ref="E14:E18" si="16">F14+G14+H14</f>
        <v>8280</v>
      </c>
      <c r="F14" s="38">
        <v>0</v>
      </c>
      <c r="G14" s="37">
        <v>8197.2000000000007</v>
      </c>
      <c r="H14" s="37">
        <v>82.8</v>
      </c>
      <c r="I14" s="36">
        <f t="shared" si="13"/>
        <v>0</v>
      </c>
      <c r="J14" s="36">
        <v>0</v>
      </c>
      <c r="K14" s="45">
        <v>0</v>
      </c>
      <c r="L14" s="45">
        <v>0</v>
      </c>
      <c r="M14" s="36">
        <f t="shared" si="14"/>
        <v>0</v>
      </c>
      <c r="N14" s="36">
        <v>0</v>
      </c>
      <c r="O14" s="45">
        <v>0</v>
      </c>
      <c r="P14" s="45">
        <v>0</v>
      </c>
      <c r="Q14" s="36">
        <f t="shared" si="15"/>
        <v>0</v>
      </c>
      <c r="R14" s="36">
        <v>0</v>
      </c>
      <c r="S14" s="45">
        <v>0</v>
      </c>
      <c r="T14" s="45">
        <v>0</v>
      </c>
      <c r="U14" s="21">
        <v>0</v>
      </c>
      <c r="V14" s="21">
        <v>0</v>
      </c>
    </row>
    <row r="15" spans="1:22" s="12" customFormat="1" ht="47.25" x14ac:dyDescent="0.25">
      <c r="A15" s="34" t="s">
        <v>41</v>
      </c>
      <c r="B15" s="44" t="s">
        <v>38</v>
      </c>
      <c r="C15" s="10" t="s">
        <v>9</v>
      </c>
      <c r="D15" s="10" t="s">
        <v>9</v>
      </c>
      <c r="E15" s="36">
        <f t="shared" si="16"/>
        <v>1565.6</v>
      </c>
      <c r="F15" s="37">
        <v>1487.3</v>
      </c>
      <c r="G15" s="37">
        <v>78.3</v>
      </c>
      <c r="H15" s="37">
        <v>0</v>
      </c>
      <c r="I15" s="36">
        <f t="shared" si="13"/>
        <v>0</v>
      </c>
      <c r="J15" s="36">
        <v>0</v>
      </c>
      <c r="K15" s="45">
        <v>0</v>
      </c>
      <c r="L15" s="45">
        <v>0</v>
      </c>
      <c r="M15" s="36">
        <f t="shared" si="14"/>
        <v>0</v>
      </c>
      <c r="N15" s="36">
        <v>0</v>
      </c>
      <c r="O15" s="45">
        <v>0</v>
      </c>
      <c r="P15" s="45">
        <v>0</v>
      </c>
      <c r="Q15" s="36">
        <f t="shared" si="15"/>
        <v>0</v>
      </c>
      <c r="R15" s="36">
        <v>0</v>
      </c>
      <c r="S15" s="45">
        <v>0</v>
      </c>
      <c r="T15" s="45">
        <v>0</v>
      </c>
      <c r="U15" s="21">
        <v>0</v>
      </c>
      <c r="V15" s="21">
        <v>0</v>
      </c>
    </row>
    <row r="16" spans="1:22" s="12" customFormat="1" ht="31.5" x14ac:dyDescent="0.25">
      <c r="A16" s="34" t="s">
        <v>42</v>
      </c>
      <c r="B16" s="44" t="s">
        <v>57</v>
      </c>
      <c r="C16" s="10" t="s">
        <v>9</v>
      </c>
      <c r="D16" s="10" t="s">
        <v>51</v>
      </c>
      <c r="E16" s="36">
        <f t="shared" si="16"/>
        <v>16600</v>
      </c>
      <c r="F16" s="37">
        <v>0</v>
      </c>
      <c r="G16" s="37">
        <v>16434</v>
      </c>
      <c r="H16" s="37">
        <v>166</v>
      </c>
      <c r="I16" s="36">
        <f t="shared" si="13"/>
        <v>0</v>
      </c>
      <c r="J16" s="36">
        <v>0</v>
      </c>
      <c r="K16" s="45">
        <v>0</v>
      </c>
      <c r="L16" s="45">
        <v>0</v>
      </c>
      <c r="M16" s="36">
        <f t="shared" si="14"/>
        <v>0</v>
      </c>
      <c r="N16" s="36">
        <v>0</v>
      </c>
      <c r="O16" s="45">
        <v>0</v>
      </c>
      <c r="P16" s="45">
        <v>0</v>
      </c>
      <c r="Q16" s="36">
        <f t="shared" si="15"/>
        <v>0</v>
      </c>
      <c r="R16" s="36">
        <v>0</v>
      </c>
      <c r="S16" s="45">
        <v>0</v>
      </c>
      <c r="T16" s="45">
        <v>0</v>
      </c>
      <c r="U16" s="21">
        <v>0</v>
      </c>
      <c r="V16" s="21">
        <v>0</v>
      </c>
    </row>
    <row r="17" spans="1:22" s="12" customFormat="1" ht="56.25" customHeight="1" x14ac:dyDescent="0.25">
      <c r="A17" s="34" t="s">
        <v>43</v>
      </c>
      <c r="B17" s="44" t="s">
        <v>58</v>
      </c>
      <c r="C17" s="10" t="s">
        <v>9</v>
      </c>
      <c r="D17" s="10" t="s">
        <v>51</v>
      </c>
      <c r="E17" s="36">
        <f t="shared" si="16"/>
        <v>8416.7000000000007</v>
      </c>
      <c r="F17" s="37">
        <v>0</v>
      </c>
      <c r="G17" s="37">
        <v>8332.5</v>
      </c>
      <c r="H17" s="37">
        <v>84.2</v>
      </c>
      <c r="I17" s="36">
        <f t="shared" si="13"/>
        <v>0</v>
      </c>
      <c r="J17" s="36">
        <v>0</v>
      </c>
      <c r="K17" s="45">
        <v>0</v>
      </c>
      <c r="L17" s="45">
        <v>0</v>
      </c>
      <c r="M17" s="36">
        <f t="shared" si="14"/>
        <v>0</v>
      </c>
      <c r="N17" s="36">
        <v>0</v>
      </c>
      <c r="O17" s="45">
        <v>0</v>
      </c>
      <c r="P17" s="45">
        <v>0</v>
      </c>
      <c r="Q17" s="36">
        <f t="shared" si="15"/>
        <v>0</v>
      </c>
      <c r="R17" s="36">
        <v>0</v>
      </c>
      <c r="S17" s="45">
        <v>0</v>
      </c>
      <c r="T17" s="45">
        <v>0</v>
      </c>
      <c r="U17" s="21">
        <v>0</v>
      </c>
      <c r="V17" s="21">
        <v>0</v>
      </c>
    </row>
    <row r="18" spans="1:22" s="12" customFormat="1" ht="47.25" customHeight="1" x14ac:dyDescent="0.25">
      <c r="A18" s="34" t="s">
        <v>44</v>
      </c>
      <c r="B18" s="44" t="s">
        <v>59</v>
      </c>
      <c r="C18" s="10" t="s">
        <v>9</v>
      </c>
      <c r="D18" s="10" t="s">
        <v>51</v>
      </c>
      <c r="E18" s="36">
        <f t="shared" si="16"/>
        <v>9959.5</v>
      </c>
      <c r="F18" s="37">
        <v>0</v>
      </c>
      <c r="G18" s="37">
        <v>9859.9</v>
      </c>
      <c r="H18" s="37">
        <v>99.6</v>
      </c>
      <c r="I18" s="36">
        <f t="shared" si="13"/>
        <v>0</v>
      </c>
      <c r="J18" s="36">
        <v>0</v>
      </c>
      <c r="K18" s="45">
        <v>0</v>
      </c>
      <c r="L18" s="45">
        <v>0</v>
      </c>
      <c r="M18" s="36">
        <f t="shared" si="14"/>
        <v>0</v>
      </c>
      <c r="N18" s="36">
        <v>0</v>
      </c>
      <c r="O18" s="45">
        <v>0</v>
      </c>
      <c r="P18" s="45">
        <v>0</v>
      </c>
      <c r="Q18" s="36">
        <f t="shared" si="15"/>
        <v>0</v>
      </c>
      <c r="R18" s="36">
        <v>0</v>
      </c>
      <c r="S18" s="45">
        <v>0</v>
      </c>
      <c r="T18" s="45">
        <v>0</v>
      </c>
      <c r="U18" s="21">
        <v>0</v>
      </c>
      <c r="V18" s="21">
        <v>0</v>
      </c>
    </row>
    <row r="19" spans="1:22" s="12" customFormat="1" ht="16.5" hidden="1" customHeight="1" x14ac:dyDescent="0.25">
      <c r="A19" s="5"/>
      <c r="B19" s="60" t="s">
        <v>35</v>
      </c>
      <c r="C19" s="61"/>
      <c r="D19" s="62"/>
      <c r="E19" s="27">
        <f>SUM(E20)</f>
        <v>0</v>
      </c>
      <c r="F19" s="26">
        <v>0</v>
      </c>
      <c r="G19" s="27">
        <v>0</v>
      </c>
      <c r="H19" s="27"/>
      <c r="I19" s="25">
        <f t="shared" ref="I19:I20" si="17">J19+K19</f>
        <v>0</v>
      </c>
      <c r="J19" s="25">
        <f t="shared" ref="J19:J20" si="18">K19+M19</f>
        <v>0</v>
      </c>
      <c r="K19" s="25">
        <f t="shared" ref="K19:K20" si="19">M19+N19</f>
        <v>0</v>
      </c>
      <c r="L19" s="25"/>
      <c r="M19" s="25">
        <f t="shared" ref="M19:M20" si="20">N19+O19</f>
        <v>0</v>
      </c>
      <c r="N19" s="25">
        <f t="shared" ref="N19:N20" si="21">O19+Q19</f>
        <v>0</v>
      </c>
      <c r="O19" s="25">
        <f t="shared" ref="O19:O20" si="22">Q19+R19</f>
        <v>0</v>
      </c>
      <c r="P19" s="25"/>
      <c r="Q19" s="25">
        <f t="shared" ref="Q19:Q20" si="23">R19+T19</f>
        <v>0</v>
      </c>
      <c r="R19" s="25">
        <f t="shared" ref="R19:R20" si="24">T19+U19</f>
        <v>0</v>
      </c>
      <c r="S19" s="25"/>
      <c r="T19" s="25">
        <f t="shared" ref="T19:T20" si="25">U19+V19</f>
        <v>0</v>
      </c>
      <c r="U19" s="21">
        <v>0</v>
      </c>
      <c r="V19" s="21">
        <v>0</v>
      </c>
    </row>
    <row r="20" spans="1:22" s="12" customFormat="1" ht="31.5" hidden="1" customHeight="1" x14ac:dyDescent="0.25">
      <c r="A20" s="9"/>
      <c r="B20" s="11" t="s">
        <v>36</v>
      </c>
      <c r="C20" s="10" t="s">
        <v>34</v>
      </c>
      <c r="D20" s="10" t="s">
        <v>1</v>
      </c>
      <c r="E20" s="25">
        <f>SUM(F20:J20)</f>
        <v>0</v>
      </c>
      <c r="F20" s="26">
        <v>0</v>
      </c>
      <c r="G20" s="25">
        <v>0</v>
      </c>
      <c r="H20" s="25"/>
      <c r="I20" s="25">
        <f t="shared" si="17"/>
        <v>0</v>
      </c>
      <c r="J20" s="25">
        <f t="shared" si="18"/>
        <v>0</v>
      </c>
      <c r="K20" s="25">
        <f t="shared" si="19"/>
        <v>0</v>
      </c>
      <c r="L20" s="25"/>
      <c r="M20" s="25">
        <f t="shared" si="20"/>
        <v>0</v>
      </c>
      <c r="N20" s="25">
        <f t="shared" si="21"/>
        <v>0</v>
      </c>
      <c r="O20" s="25">
        <f t="shared" si="22"/>
        <v>0</v>
      </c>
      <c r="P20" s="25"/>
      <c r="Q20" s="25">
        <f t="shared" si="23"/>
        <v>0</v>
      </c>
      <c r="R20" s="25">
        <f t="shared" si="24"/>
        <v>0</v>
      </c>
      <c r="S20" s="25"/>
      <c r="T20" s="25">
        <f t="shared" si="25"/>
        <v>0</v>
      </c>
      <c r="U20" s="21">
        <v>0</v>
      </c>
      <c r="V20" s="21">
        <v>0</v>
      </c>
    </row>
    <row r="21" spans="1:22" x14ac:dyDescent="0.25">
      <c r="B21" s="23" t="s">
        <v>33</v>
      </c>
      <c r="C21" s="13"/>
      <c r="D21" s="13"/>
      <c r="E21" s="28">
        <f t="shared" ref="E21:T21" si="26">E12+E6</f>
        <v>108233.8</v>
      </c>
      <c r="F21" s="28">
        <f t="shared" si="26"/>
        <v>30157.599999999999</v>
      </c>
      <c r="G21" s="28">
        <f t="shared" si="26"/>
        <v>77338.700000000012</v>
      </c>
      <c r="H21" s="28">
        <f t="shared" si="26"/>
        <v>737.50000000000011</v>
      </c>
      <c r="I21" s="28">
        <f t="shared" si="26"/>
        <v>1270.5999999999999</v>
      </c>
      <c r="J21" s="28">
        <f t="shared" si="26"/>
        <v>0</v>
      </c>
      <c r="K21" s="28">
        <f t="shared" si="26"/>
        <v>1270.5999999999999</v>
      </c>
      <c r="L21" s="28">
        <f t="shared" si="26"/>
        <v>0</v>
      </c>
      <c r="M21" s="28">
        <f t="shared" si="26"/>
        <v>1270.5</v>
      </c>
      <c r="N21" s="28">
        <f t="shared" si="26"/>
        <v>0</v>
      </c>
      <c r="O21" s="28">
        <f t="shared" si="26"/>
        <v>1270.5</v>
      </c>
      <c r="P21" s="28">
        <f t="shared" si="26"/>
        <v>0</v>
      </c>
      <c r="Q21" s="28">
        <f t="shared" si="26"/>
        <v>1270.5</v>
      </c>
      <c r="R21" s="28">
        <f t="shared" si="26"/>
        <v>0</v>
      </c>
      <c r="S21" s="28">
        <f t="shared" si="26"/>
        <v>1270.5</v>
      </c>
      <c r="T21" s="28">
        <f t="shared" si="26"/>
        <v>0</v>
      </c>
      <c r="U21" s="22">
        <f t="shared" ref="U21" si="27">M21/I21</f>
        <v>0.99992129702502763</v>
      </c>
      <c r="V21" s="22">
        <f t="shared" ref="V21" si="28">Q21/I21</f>
        <v>0.99992129702502763</v>
      </c>
    </row>
    <row r="23" spans="1:22" x14ac:dyDescent="0.25">
      <c r="E23" s="20"/>
      <c r="G23" s="20"/>
    </row>
    <row r="47" ht="30.75" customHeight="1" x14ac:dyDescent="0.25"/>
    <row r="49" ht="18.75" customHeight="1" x14ac:dyDescent="0.25"/>
    <row r="50" ht="18.75" customHeight="1" x14ac:dyDescent="0.25"/>
    <row r="53" ht="18.75" customHeight="1" x14ac:dyDescent="0.25"/>
    <row r="55" ht="18.75" customHeight="1" x14ac:dyDescent="0.25"/>
    <row r="56" ht="18.75" customHeight="1" x14ac:dyDescent="0.25"/>
  </sheetData>
  <mergeCells count="15">
    <mergeCell ref="B19:D19"/>
    <mergeCell ref="A1:V1"/>
    <mergeCell ref="A2:V2"/>
    <mergeCell ref="A3:A4"/>
    <mergeCell ref="B3:B4"/>
    <mergeCell ref="C3:C4"/>
    <mergeCell ref="D3:D4"/>
    <mergeCell ref="Q3:T3"/>
    <mergeCell ref="U3:U4"/>
    <mergeCell ref="V3:V4"/>
    <mergeCell ref="E3:H3"/>
    <mergeCell ref="I3:L3"/>
    <mergeCell ref="M3:P3"/>
    <mergeCell ref="B6:D6"/>
    <mergeCell ref="B12:D12"/>
  </mergeCells>
  <pageMargins left="0.39370078740157483" right="0.39370078740157483" top="0.39370078740157483" bottom="0.39370078740157483" header="0.31496062992125984" footer="0.31496062992125984"/>
  <pageSetup paperSize="9" scale="3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M12"/>
  <sheetViews>
    <sheetView tabSelected="1" view="pageBreakPreview" zoomScale="90" zoomScaleNormal="100" zoomScaleSheetLayoutView="90" workbookViewId="0">
      <selection activeCell="B7" sqref="B7"/>
    </sheetView>
  </sheetViews>
  <sheetFormatPr defaultRowHeight="15.75" x14ac:dyDescent="0.25"/>
  <cols>
    <col min="1" max="1" width="6.5703125" style="1" customWidth="1"/>
    <col min="2" max="2" width="35.28515625" style="1" customWidth="1"/>
    <col min="3" max="3" width="14" style="1" hidden="1" customWidth="1"/>
    <col min="4" max="4" width="11.42578125" style="1" hidden="1" customWidth="1"/>
    <col min="5" max="5" width="27.7109375" style="1" customWidth="1"/>
    <col min="6" max="6" width="17.28515625" style="1" customWidth="1"/>
    <col min="7" max="7" width="16.28515625" style="1" customWidth="1"/>
    <col min="8" max="8" width="19.5703125" style="1" customWidth="1"/>
    <col min="9" max="9" width="15.7109375" style="1" customWidth="1"/>
    <col min="10" max="10" width="14.7109375" style="1" customWidth="1"/>
    <col min="11" max="12" width="14.140625" style="1" customWidth="1"/>
    <col min="13" max="13" width="15.140625" style="1" customWidth="1"/>
    <col min="14" max="255" width="9.140625" style="1"/>
    <col min="256" max="256" width="6.5703125" style="1" customWidth="1"/>
    <col min="257" max="257" width="35.28515625" style="1" customWidth="1"/>
    <col min="258" max="258" width="14" style="1" customWidth="1"/>
    <col min="259" max="259" width="11.42578125" style="1" customWidth="1"/>
    <col min="260" max="260" width="21.7109375" style="1" customWidth="1"/>
    <col min="261" max="261" width="13.7109375" style="1" customWidth="1"/>
    <col min="262" max="262" width="14.85546875" style="1" customWidth="1"/>
    <col min="263" max="263" width="19.5703125" style="1" customWidth="1"/>
    <col min="264" max="264" width="13.7109375" style="1" customWidth="1"/>
    <col min="265" max="265" width="14.7109375" style="1" customWidth="1"/>
    <col min="266" max="267" width="14.140625" style="1" customWidth="1"/>
    <col min="268" max="268" width="15.140625" style="1" customWidth="1"/>
    <col min="269" max="269" width="21.5703125" style="1" customWidth="1"/>
    <col min="270" max="511" width="9.140625" style="1"/>
    <col min="512" max="512" width="6.5703125" style="1" customWidth="1"/>
    <col min="513" max="513" width="35.28515625" style="1" customWidth="1"/>
    <col min="514" max="514" width="14" style="1" customWidth="1"/>
    <col min="515" max="515" width="11.42578125" style="1" customWidth="1"/>
    <col min="516" max="516" width="21.7109375" style="1" customWidth="1"/>
    <col min="517" max="517" width="13.7109375" style="1" customWidth="1"/>
    <col min="518" max="518" width="14.85546875" style="1" customWidth="1"/>
    <col min="519" max="519" width="19.5703125" style="1" customWidth="1"/>
    <col min="520" max="520" width="13.7109375" style="1" customWidth="1"/>
    <col min="521" max="521" width="14.7109375" style="1" customWidth="1"/>
    <col min="522" max="523" width="14.140625" style="1" customWidth="1"/>
    <col min="524" max="524" width="15.140625" style="1" customWidth="1"/>
    <col min="525" max="525" width="21.5703125" style="1" customWidth="1"/>
    <col min="526" max="767" width="9.140625" style="1"/>
    <col min="768" max="768" width="6.5703125" style="1" customWidth="1"/>
    <col min="769" max="769" width="35.28515625" style="1" customWidth="1"/>
    <col min="770" max="770" width="14" style="1" customWidth="1"/>
    <col min="771" max="771" width="11.42578125" style="1" customWidth="1"/>
    <col min="772" max="772" width="21.7109375" style="1" customWidth="1"/>
    <col min="773" max="773" width="13.7109375" style="1" customWidth="1"/>
    <col min="774" max="774" width="14.85546875" style="1" customWidth="1"/>
    <col min="775" max="775" width="19.5703125" style="1" customWidth="1"/>
    <col min="776" max="776" width="13.7109375" style="1" customWidth="1"/>
    <col min="777" max="777" width="14.7109375" style="1" customWidth="1"/>
    <col min="778" max="779" width="14.140625" style="1" customWidth="1"/>
    <col min="780" max="780" width="15.140625" style="1" customWidth="1"/>
    <col min="781" max="781" width="21.5703125" style="1" customWidth="1"/>
    <col min="782" max="1023" width="9.140625" style="1"/>
    <col min="1024" max="1024" width="6.5703125" style="1" customWidth="1"/>
    <col min="1025" max="1025" width="35.28515625" style="1" customWidth="1"/>
    <col min="1026" max="1026" width="14" style="1" customWidth="1"/>
    <col min="1027" max="1027" width="11.42578125" style="1" customWidth="1"/>
    <col min="1028" max="1028" width="21.7109375" style="1" customWidth="1"/>
    <col min="1029" max="1029" width="13.7109375" style="1" customWidth="1"/>
    <col min="1030" max="1030" width="14.85546875" style="1" customWidth="1"/>
    <col min="1031" max="1031" width="19.5703125" style="1" customWidth="1"/>
    <col min="1032" max="1032" width="13.7109375" style="1" customWidth="1"/>
    <col min="1033" max="1033" width="14.7109375" style="1" customWidth="1"/>
    <col min="1034" max="1035" width="14.140625" style="1" customWidth="1"/>
    <col min="1036" max="1036" width="15.140625" style="1" customWidth="1"/>
    <col min="1037" max="1037" width="21.5703125" style="1" customWidth="1"/>
    <col min="1038" max="1279" width="9.140625" style="1"/>
    <col min="1280" max="1280" width="6.5703125" style="1" customWidth="1"/>
    <col min="1281" max="1281" width="35.28515625" style="1" customWidth="1"/>
    <col min="1282" max="1282" width="14" style="1" customWidth="1"/>
    <col min="1283" max="1283" width="11.42578125" style="1" customWidth="1"/>
    <col min="1284" max="1284" width="21.7109375" style="1" customWidth="1"/>
    <col min="1285" max="1285" width="13.7109375" style="1" customWidth="1"/>
    <col min="1286" max="1286" width="14.85546875" style="1" customWidth="1"/>
    <col min="1287" max="1287" width="19.5703125" style="1" customWidth="1"/>
    <col min="1288" max="1288" width="13.7109375" style="1" customWidth="1"/>
    <col min="1289" max="1289" width="14.7109375" style="1" customWidth="1"/>
    <col min="1290" max="1291" width="14.140625" style="1" customWidth="1"/>
    <col min="1292" max="1292" width="15.140625" style="1" customWidth="1"/>
    <col min="1293" max="1293" width="21.5703125" style="1" customWidth="1"/>
    <col min="1294" max="1535" width="9.140625" style="1"/>
    <col min="1536" max="1536" width="6.5703125" style="1" customWidth="1"/>
    <col min="1537" max="1537" width="35.28515625" style="1" customWidth="1"/>
    <col min="1538" max="1538" width="14" style="1" customWidth="1"/>
    <col min="1539" max="1539" width="11.42578125" style="1" customWidth="1"/>
    <col min="1540" max="1540" width="21.7109375" style="1" customWidth="1"/>
    <col min="1541" max="1541" width="13.7109375" style="1" customWidth="1"/>
    <col min="1542" max="1542" width="14.85546875" style="1" customWidth="1"/>
    <col min="1543" max="1543" width="19.5703125" style="1" customWidth="1"/>
    <col min="1544" max="1544" width="13.7109375" style="1" customWidth="1"/>
    <col min="1545" max="1545" width="14.7109375" style="1" customWidth="1"/>
    <col min="1546" max="1547" width="14.140625" style="1" customWidth="1"/>
    <col min="1548" max="1548" width="15.140625" style="1" customWidth="1"/>
    <col min="1549" max="1549" width="21.5703125" style="1" customWidth="1"/>
    <col min="1550" max="1791" width="9.140625" style="1"/>
    <col min="1792" max="1792" width="6.5703125" style="1" customWidth="1"/>
    <col min="1793" max="1793" width="35.28515625" style="1" customWidth="1"/>
    <col min="1794" max="1794" width="14" style="1" customWidth="1"/>
    <col min="1795" max="1795" width="11.42578125" style="1" customWidth="1"/>
    <col min="1796" max="1796" width="21.7109375" style="1" customWidth="1"/>
    <col min="1797" max="1797" width="13.7109375" style="1" customWidth="1"/>
    <col min="1798" max="1798" width="14.85546875" style="1" customWidth="1"/>
    <col min="1799" max="1799" width="19.5703125" style="1" customWidth="1"/>
    <col min="1800" max="1800" width="13.7109375" style="1" customWidth="1"/>
    <col min="1801" max="1801" width="14.7109375" style="1" customWidth="1"/>
    <col min="1802" max="1803" width="14.140625" style="1" customWidth="1"/>
    <col min="1804" max="1804" width="15.140625" style="1" customWidth="1"/>
    <col min="1805" max="1805" width="21.5703125" style="1" customWidth="1"/>
    <col min="1806" max="2047" width="9.140625" style="1"/>
    <col min="2048" max="2048" width="6.5703125" style="1" customWidth="1"/>
    <col min="2049" max="2049" width="35.28515625" style="1" customWidth="1"/>
    <col min="2050" max="2050" width="14" style="1" customWidth="1"/>
    <col min="2051" max="2051" width="11.42578125" style="1" customWidth="1"/>
    <col min="2052" max="2052" width="21.7109375" style="1" customWidth="1"/>
    <col min="2053" max="2053" width="13.7109375" style="1" customWidth="1"/>
    <col min="2054" max="2054" width="14.85546875" style="1" customWidth="1"/>
    <col min="2055" max="2055" width="19.5703125" style="1" customWidth="1"/>
    <col min="2056" max="2056" width="13.7109375" style="1" customWidth="1"/>
    <col min="2057" max="2057" width="14.7109375" style="1" customWidth="1"/>
    <col min="2058" max="2059" width="14.140625" style="1" customWidth="1"/>
    <col min="2060" max="2060" width="15.140625" style="1" customWidth="1"/>
    <col min="2061" max="2061" width="21.5703125" style="1" customWidth="1"/>
    <col min="2062" max="2303" width="9.140625" style="1"/>
    <col min="2304" max="2304" width="6.5703125" style="1" customWidth="1"/>
    <col min="2305" max="2305" width="35.28515625" style="1" customWidth="1"/>
    <col min="2306" max="2306" width="14" style="1" customWidth="1"/>
    <col min="2307" max="2307" width="11.42578125" style="1" customWidth="1"/>
    <col min="2308" max="2308" width="21.7109375" style="1" customWidth="1"/>
    <col min="2309" max="2309" width="13.7109375" style="1" customWidth="1"/>
    <col min="2310" max="2310" width="14.85546875" style="1" customWidth="1"/>
    <col min="2311" max="2311" width="19.5703125" style="1" customWidth="1"/>
    <col min="2312" max="2312" width="13.7109375" style="1" customWidth="1"/>
    <col min="2313" max="2313" width="14.7109375" style="1" customWidth="1"/>
    <col min="2314" max="2315" width="14.140625" style="1" customWidth="1"/>
    <col min="2316" max="2316" width="15.140625" style="1" customWidth="1"/>
    <col min="2317" max="2317" width="21.5703125" style="1" customWidth="1"/>
    <col min="2318" max="2559" width="9.140625" style="1"/>
    <col min="2560" max="2560" width="6.5703125" style="1" customWidth="1"/>
    <col min="2561" max="2561" width="35.28515625" style="1" customWidth="1"/>
    <col min="2562" max="2562" width="14" style="1" customWidth="1"/>
    <col min="2563" max="2563" width="11.42578125" style="1" customWidth="1"/>
    <col min="2564" max="2564" width="21.7109375" style="1" customWidth="1"/>
    <col min="2565" max="2565" width="13.7109375" style="1" customWidth="1"/>
    <col min="2566" max="2566" width="14.85546875" style="1" customWidth="1"/>
    <col min="2567" max="2567" width="19.5703125" style="1" customWidth="1"/>
    <col min="2568" max="2568" width="13.7109375" style="1" customWidth="1"/>
    <col min="2569" max="2569" width="14.7109375" style="1" customWidth="1"/>
    <col min="2570" max="2571" width="14.140625" style="1" customWidth="1"/>
    <col min="2572" max="2572" width="15.140625" style="1" customWidth="1"/>
    <col min="2573" max="2573" width="21.5703125" style="1" customWidth="1"/>
    <col min="2574" max="2815" width="9.140625" style="1"/>
    <col min="2816" max="2816" width="6.5703125" style="1" customWidth="1"/>
    <col min="2817" max="2817" width="35.28515625" style="1" customWidth="1"/>
    <col min="2818" max="2818" width="14" style="1" customWidth="1"/>
    <col min="2819" max="2819" width="11.42578125" style="1" customWidth="1"/>
    <col min="2820" max="2820" width="21.7109375" style="1" customWidth="1"/>
    <col min="2821" max="2821" width="13.7109375" style="1" customWidth="1"/>
    <col min="2822" max="2822" width="14.85546875" style="1" customWidth="1"/>
    <col min="2823" max="2823" width="19.5703125" style="1" customWidth="1"/>
    <col min="2824" max="2824" width="13.7109375" style="1" customWidth="1"/>
    <col min="2825" max="2825" width="14.7109375" style="1" customWidth="1"/>
    <col min="2826" max="2827" width="14.140625" style="1" customWidth="1"/>
    <col min="2828" max="2828" width="15.140625" style="1" customWidth="1"/>
    <col min="2829" max="2829" width="21.5703125" style="1" customWidth="1"/>
    <col min="2830" max="3071" width="9.140625" style="1"/>
    <col min="3072" max="3072" width="6.5703125" style="1" customWidth="1"/>
    <col min="3073" max="3073" width="35.28515625" style="1" customWidth="1"/>
    <col min="3074" max="3074" width="14" style="1" customWidth="1"/>
    <col min="3075" max="3075" width="11.42578125" style="1" customWidth="1"/>
    <col min="3076" max="3076" width="21.7109375" style="1" customWidth="1"/>
    <col min="3077" max="3077" width="13.7109375" style="1" customWidth="1"/>
    <col min="3078" max="3078" width="14.85546875" style="1" customWidth="1"/>
    <col min="3079" max="3079" width="19.5703125" style="1" customWidth="1"/>
    <col min="3080" max="3080" width="13.7109375" style="1" customWidth="1"/>
    <col min="3081" max="3081" width="14.7109375" style="1" customWidth="1"/>
    <col min="3082" max="3083" width="14.140625" style="1" customWidth="1"/>
    <col min="3084" max="3084" width="15.140625" style="1" customWidth="1"/>
    <col min="3085" max="3085" width="21.5703125" style="1" customWidth="1"/>
    <col min="3086" max="3327" width="9.140625" style="1"/>
    <col min="3328" max="3328" width="6.5703125" style="1" customWidth="1"/>
    <col min="3329" max="3329" width="35.28515625" style="1" customWidth="1"/>
    <col min="3330" max="3330" width="14" style="1" customWidth="1"/>
    <col min="3331" max="3331" width="11.42578125" style="1" customWidth="1"/>
    <col min="3332" max="3332" width="21.7109375" style="1" customWidth="1"/>
    <col min="3333" max="3333" width="13.7109375" style="1" customWidth="1"/>
    <col min="3334" max="3334" width="14.85546875" style="1" customWidth="1"/>
    <col min="3335" max="3335" width="19.5703125" style="1" customWidth="1"/>
    <col min="3336" max="3336" width="13.7109375" style="1" customWidth="1"/>
    <col min="3337" max="3337" width="14.7109375" style="1" customWidth="1"/>
    <col min="3338" max="3339" width="14.140625" style="1" customWidth="1"/>
    <col min="3340" max="3340" width="15.140625" style="1" customWidth="1"/>
    <col min="3341" max="3341" width="21.5703125" style="1" customWidth="1"/>
    <col min="3342" max="3583" width="9.140625" style="1"/>
    <col min="3584" max="3584" width="6.5703125" style="1" customWidth="1"/>
    <col min="3585" max="3585" width="35.28515625" style="1" customWidth="1"/>
    <col min="3586" max="3586" width="14" style="1" customWidth="1"/>
    <col min="3587" max="3587" width="11.42578125" style="1" customWidth="1"/>
    <col min="3588" max="3588" width="21.7109375" style="1" customWidth="1"/>
    <col min="3589" max="3589" width="13.7109375" style="1" customWidth="1"/>
    <col min="3590" max="3590" width="14.85546875" style="1" customWidth="1"/>
    <col min="3591" max="3591" width="19.5703125" style="1" customWidth="1"/>
    <col min="3592" max="3592" width="13.7109375" style="1" customWidth="1"/>
    <col min="3593" max="3593" width="14.7109375" style="1" customWidth="1"/>
    <col min="3594" max="3595" width="14.140625" style="1" customWidth="1"/>
    <col min="3596" max="3596" width="15.140625" style="1" customWidth="1"/>
    <col min="3597" max="3597" width="21.5703125" style="1" customWidth="1"/>
    <col min="3598" max="3839" width="9.140625" style="1"/>
    <col min="3840" max="3840" width="6.5703125" style="1" customWidth="1"/>
    <col min="3841" max="3841" width="35.28515625" style="1" customWidth="1"/>
    <col min="3842" max="3842" width="14" style="1" customWidth="1"/>
    <col min="3843" max="3843" width="11.42578125" style="1" customWidth="1"/>
    <col min="3844" max="3844" width="21.7109375" style="1" customWidth="1"/>
    <col min="3845" max="3845" width="13.7109375" style="1" customWidth="1"/>
    <col min="3846" max="3846" width="14.85546875" style="1" customWidth="1"/>
    <col min="3847" max="3847" width="19.5703125" style="1" customWidth="1"/>
    <col min="3848" max="3848" width="13.7109375" style="1" customWidth="1"/>
    <col min="3849" max="3849" width="14.7109375" style="1" customWidth="1"/>
    <col min="3850" max="3851" width="14.140625" style="1" customWidth="1"/>
    <col min="3852" max="3852" width="15.140625" style="1" customWidth="1"/>
    <col min="3853" max="3853" width="21.5703125" style="1" customWidth="1"/>
    <col min="3854" max="4095" width="9.140625" style="1"/>
    <col min="4096" max="4096" width="6.5703125" style="1" customWidth="1"/>
    <col min="4097" max="4097" width="35.28515625" style="1" customWidth="1"/>
    <col min="4098" max="4098" width="14" style="1" customWidth="1"/>
    <col min="4099" max="4099" width="11.42578125" style="1" customWidth="1"/>
    <col min="4100" max="4100" width="21.7109375" style="1" customWidth="1"/>
    <col min="4101" max="4101" width="13.7109375" style="1" customWidth="1"/>
    <col min="4102" max="4102" width="14.85546875" style="1" customWidth="1"/>
    <col min="4103" max="4103" width="19.5703125" style="1" customWidth="1"/>
    <col min="4104" max="4104" width="13.7109375" style="1" customWidth="1"/>
    <col min="4105" max="4105" width="14.7109375" style="1" customWidth="1"/>
    <col min="4106" max="4107" width="14.140625" style="1" customWidth="1"/>
    <col min="4108" max="4108" width="15.140625" style="1" customWidth="1"/>
    <col min="4109" max="4109" width="21.5703125" style="1" customWidth="1"/>
    <col min="4110" max="4351" width="9.140625" style="1"/>
    <col min="4352" max="4352" width="6.5703125" style="1" customWidth="1"/>
    <col min="4353" max="4353" width="35.28515625" style="1" customWidth="1"/>
    <col min="4354" max="4354" width="14" style="1" customWidth="1"/>
    <col min="4355" max="4355" width="11.42578125" style="1" customWidth="1"/>
    <col min="4356" max="4356" width="21.7109375" style="1" customWidth="1"/>
    <col min="4357" max="4357" width="13.7109375" style="1" customWidth="1"/>
    <col min="4358" max="4358" width="14.85546875" style="1" customWidth="1"/>
    <col min="4359" max="4359" width="19.5703125" style="1" customWidth="1"/>
    <col min="4360" max="4360" width="13.7109375" style="1" customWidth="1"/>
    <col min="4361" max="4361" width="14.7109375" style="1" customWidth="1"/>
    <col min="4362" max="4363" width="14.140625" style="1" customWidth="1"/>
    <col min="4364" max="4364" width="15.140625" style="1" customWidth="1"/>
    <col min="4365" max="4365" width="21.5703125" style="1" customWidth="1"/>
    <col min="4366" max="4607" width="9.140625" style="1"/>
    <col min="4608" max="4608" width="6.5703125" style="1" customWidth="1"/>
    <col min="4609" max="4609" width="35.28515625" style="1" customWidth="1"/>
    <col min="4610" max="4610" width="14" style="1" customWidth="1"/>
    <col min="4611" max="4611" width="11.42578125" style="1" customWidth="1"/>
    <col min="4612" max="4612" width="21.7109375" style="1" customWidth="1"/>
    <col min="4613" max="4613" width="13.7109375" style="1" customWidth="1"/>
    <col min="4614" max="4614" width="14.85546875" style="1" customWidth="1"/>
    <col min="4615" max="4615" width="19.5703125" style="1" customWidth="1"/>
    <col min="4616" max="4616" width="13.7109375" style="1" customWidth="1"/>
    <col min="4617" max="4617" width="14.7109375" style="1" customWidth="1"/>
    <col min="4618" max="4619" width="14.140625" style="1" customWidth="1"/>
    <col min="4620" max="4620" width="15.140625" style="1" customWidth="1"/>
    <col min="4621" max="4621" width="21.5703125" style="1" customWidth="1"/>
    <col min="4622" max="4863" width="9.140625" style="1"/>
    <col min="4864" max="4864" width="6.5703125" style="1" customWidth="1"/>
    <col min="4865" max="4865" width="35.28515625" style="1" customWidth="1"/>
    <col min="4866" max="4866" width="14" style="1" customWidth="1"/>
    <col min="4867" max="4867" width="11.42578125" style="1" customWidth="1"/>
    <col min="4868" max="4868" width="21.7109375" style="1" customWidth="1"/>
    <col min="4869" max="4869" width="13.7109375" style="1" customWidth="1"/>
    <col min="4870" max="4870" width="14.85546875" style="1" customWidth="1"/>
    <col min="4871" max="4871" width="19.5703125" style="1" customWidth="1"/>
    <col min="4872" max="4872" width="13.7109375" style="1" customWidth="1"/>
    <col min="4873" max="4873" width="14.7109375" style="1" customWidth="1"/>
    <col min="4874" max="4875" width="14.140625" style="1" customWidth="1"/>
    <col min="4876" max="4876" width="15.140625" style="1" customWidth="1"/>
    <col min="4877" max="4877" width="21.5703125" style="1" customWidth="1"/>
    <col min="4878" max="5119" width="9.140625" style="1"/>
    <col min="5120" max="5120" width="6.5703125" style="1" customWidth="1"/>
    <col min="5121" max="5121" width="35.28515625" style="1" customWidth="1"/>
    <col min="5122" max="5122" width="14" style="1" customWidth="1"/>
    <col min="5123" max="5123" width="11.42578125" style="1" customWidth="1"/>
    <col min="5124" max="5124" width="21.7109375" style="1" customWidth="1"/>
    <col min="5125" max="5125" width="13.7109375" style="1" customWidth="1"/>
    <col min="5126" max="5126" width="14.85546875" style="1" customWidth="1"/>
    <col min="5127" max="5127" width="19.5703125" style="1" customWidth="1"/>
    <col min="5128" max="5128" width="13.7109375" style="1" customWidth="1"/>
    <col min="5129" max="5129" width="14.7109375" style="1" customWidth="1"/>
    <col min="5130" max="5131" width="14.140625" style="1" customWidth="1"/>
    <col min="5132" max="5132" width="15.140625" style="1" customWidth="1"/>
    <col min="5133" max="5133" width="21.5703125" style="1" customWidth="1"/>
    <col min="5134" max="5375" width="9.140625" style="1"/>
    <col min="5376" max="5376" width="6.5703125" style="1" customWidth="1"/>
    <col min="5377" max="5377" width="35.28515625" style="1" customWidth="1"/>
    <col min="5378" max="5378" width="14" style="1" customWidth="1"/>
    <col min="5379" max="5379" width="11.42578125" style="1" customWidth="1"/>
    <col min="5380" max="5380" width="21.7109375" style="1" customWidth="1"/>
    <col min="5381" max="5381" width="13.7109375" style="1" customWidth="1"/>
    <col min="5382" max="5382" width="14.85546875" style="1" customWidth="1"/>
    <col min="5383" max="5383" width="19.5703125" style="1" customWidth="1"/>
    <col min="5384" max="5384" width="13.7109375" style="1" customWidth="1"/>
    <col min="5385" max="5385" width="14.7109375" style="1" customWidth="1"/>
    <col min="5386" max="5387" width="14.140625" style="1" customWidth="1"/>
    <col min="5388" max="5388" width="15.140625" style="1" customWidth="1"/>
    <col min="5389" max="5389" width="21.5703125" style="1" customWidth="1"/>
    <col min="5390" max="5631" width="9.140625" style="1"/>
    <col min="5632" max="5632" width="6.5703125" style="1" customWidth="1"/>
    <col min="5633" max="5633" width="35.28515625" style="1" customWidth="1"/>
    <col min="5634" max="5634" width="14" style="1" customWidth="1"/>
    <col min="5635" max="5635" width="11.42578125" style="1" customWidth="1"/>
    <col min="5636" max="5636" width="21.7109375" style="1" customWidth="1"/>
    <col min="5637" max="5637" width="13.7109375" style="1" customWidth="1"/>
    <col min="5638" max="5638" width="14.85546875" style="1" customWidth="1"/>
    <col min="5639" max="5639" width="19.5703125" style="1" customWidth="1"/>
    <col min="5640" max="5640" width="13.7109375" style="1" customWidth="1"/>
    <col min="5641" max="5641" width="14.7109375" style="1" customWidth="1"/>
    <col min="5642" max="5643" width="14.140625" style="1" customWidth="1"/>
    <col min="5644" max="5644" width="15.140625" style="1" customWidth="1"/>
    <col min="5645" max="5645" width="21.5703125" style="1" customWidth="1"/>
    <col min="5646" max="5887" width="9.140625" style="1"/>
    <col min="5888" max="5888" width="6.5703125" style="1" customWidth="1"/>
    <col min="5889" max="5889" width="35.28515625" style="1" customWidth="1"/>
    <col min="5890" max="5890" width="14" style="1" customWidth="1"/>
    <col min="5891" max="5891" width="11.42578125" style="1" customWidth="1"/>
    <col min="5892" max="5892" width="21.7109375" style="1" customWidth="1"/>
    <col min="5893" max="5893" width="13.7109375" style="1" customWidth="1"/>
    <col min="5894" max="5894" width="14.85546875" style="1" customWidth="1"/>
    <col min="5895" max="5895" width="19.5703125" style="1" customWidth="1"/>
    <col min="5896" max="5896" width="13.7109375" style="1" customWidth="1"/>
    <col min="5897" max="5897" width="14.7109375" style="1" customWidth="1"/>
    <col min="5898" max="5899" width="14.140625" style="1" customWidth="1"/>
    <col min="5900" max="5900" width="15.140625" style="1" customWidth="1"/>
    <col min="5901" max="5901" width="21.5703125" style="1" customWidth="1"/>
    <col min="5902" max="6143" width="9.140625" style="1"/>
    <col min="6144" max="6144" width="6.5703125" style="1" customWidth="1"/>
    <col min="6145" max="6145" width="35.28515625" style="1" customWidth="1"/>
    <col min="6146" max="6146" width="14" style="1" customWidth="1"/>
    <col min="6147" max="6147" width="11.42578125" style="1" customWidth="1"/>
    <col min="6148" max="6148" width="21.7109375" style="1" customWidth="1"/>
    <col min="6149" max="6149" width="13.7109375" style="1" customWidth="1"/>
    <col min="6150" max="6150" width="14.85546875" style="1" customWidth="1"/>
    <col min="6151" max="6151" width="19.5703125" style="1" customWidth="1"/>
    <col min="6152" max="6152" width="13.7109375" style="1" customWidth="1"/>
    <col min="6153" max="6153" width="14.7109375" style="1" customWidth="1"/>
    <col min="6154" max="6155" width="14.140625" style="1" customWidth="1"/>
    <col min="6156" max="6156" width="15.140625" style="1" customWidth="1"/>
    <col min="6157" max="6157" width="21.5703125" style="1" customWidth="1"/>
    <col min="6158" max="6399" width="9.140625" style="1"/>
    <col min="6400" max="6400" width="6.5703125" style="1" customWidth="1"/>
    <col min="6401" max="6401" width="35.28515625" style="1" customWidth="1"/>
    <col min="6402" max="6402" width="14" style="1" customWidth="1"/>
    <col min="6403" max="6403" width="11.42578125" style="1" customWidth="1"/>
    <col min="6404" max="6404" width="21.7109375" style="1" customWidth="1"/>
    <col min="6405" max="6405" width="13.7109375" style="1" customWidth="1"/>
    <col min="6406" max="6406" width="14.85546875" style="1" customWidth="1"/>
    <col min="6407" max="6407" width="19.5703125" style="1" customWidth="1"/>
    <col min="6408" max="6408" width="13.7109375" style="1" customWidth="1"/>
    <col min="6409" max="6409" width="14.7109375" style="1" customWidth="1"/>
    <col min="6410" max="6411" width="14.140625" style="1" customWidth="1"/>
    <col min="6412" max="6412" width="15.140625" style="1" customWidth="1"/>
    <col min="6413" max="6413" width="21.5703125" style="1" customWidth="1"/>
    <col min="6414" max="6655" width="9.140625" style="1"/>
    <col min="6656" max="6656" width="6.5703125" style="1" customWidth="1"/>
    <col min="6657" max="6657" width="35.28515625" style="1" customWidth="1"/>
    <col min="6658" max="6658" width="14" style="1" customWidth="1"/>
    <col min="6659" max="6659" width="11.42578125" style="1" customWidth="1"/>
    <col min="6660" max="6660" width="21.7109375" style="1" customWidth="1"/>
    <col min="6661" max="6661" width="13.7109375" style="1" customWidth="1"/>
    <col min="6662" max="6662" width="14.85546875" style="1" customWidth="1"/>
    <col min="6663" max="6663" width="19.5703125" style="1" customWidth="1"/>
    <col min="6664" max="6664" width="13.7109375" style="1" customWidth="1"/>
    <col min="6665" max="6665" width="14.7109375" style="1" customWidth="1"/>
    <col min="6666" max="6667" width="14.140625" style="1" customWidth="1"/>
    <col min="6668" max="6668" width="15.140625" style="1" customWidth="1"/>
    <col min="6669" max="6669" width="21.5703125" style="1" customWidth="1"/>
    <col min="6670" max="6911" width="9.140625" style="1"/>
    <col min="6912" max="6912" width="6.5703125" style="1" customWidth="1"/>
    <col min="6913" max="6913" width="35.28515625" style="1" customWidth="1"/>
    <col min="6914" max="6914" width="14" style="1" customWidth="1"/>
    <col min="6915" max="6915" width="11.42578125" style="1" customWidth="1"/>
    <col min="6916" max="6916" width="21.7109375" style="1" customWidth="1"/>
    <col min="6917" max="6917" width="13.7109375" style="1" customWidth="1"/>
    <col min="6918" max="6918" width="14.85546875" style="1" customWidth="1"/>
    <col min="6919" max="6919" width="19.5703125" style="1" customWidth="1"/>
    <col min="6920" max="6920" width="13.7109375" style="1" customWidth="1"/>
    <col min="6921" max="6921" width="14.7109375" style="1" customWidth="1"/>
    <col min="6922" max="6923" width="14.140625" style="1" customWidth="1"/>
    <col min="6924" max="6924" width="15.140625" style="1" customWidth="1"/>
    <col min="6925" max="6925" width="21.5703125" style="1" customWidth="1"/>
    <col min="6926" max="7167" width="9.140625" style="1"/>
    <col min="7168" max="7168" width="6.5703125" style="1" customWidth="1"/>
    <col min="7169" max="7169" width="35.28515625" style="1" customWidth="1"/>
    <col min="7170" max="7170" width="14" style="1" customWidth="1"/>
    <col min="7171" max="7171" width="11.42578125" style="1" customWidth="1"/>
    <col min="7172" max="7172" width="21.7109375" style="1" customWidth="1"/>
    <col min="7173" max="7173" width="13.7109375" style="1" customWidth="1"/>
    <col min="7174" max="7174" width="14.85546875" style="1" customWidth="1"/>
    <col min="7175" max="7175" width="19.5703125" style="1" customWidth="1"/>
    <col min="7176" max="7176" width="13.7109375" style="1" customWidth="1"/>
    <col min="7177" max="7177" width="14.7109375" style="1" customWidth="1"/>
    <col min="7178" max="7179" width="14.140625" style="1" customWidth="1"/>
    <col min="7180" max="7180" width="15.140625" style="1" customWidth="1"/>
    <col min="7181" max="7181" width="21.5703125" style="1" customWidth="1"/>
    <col min="7182" max="7423" width="9.140625" style="1"/>
    <col min="7424" max="7424" width="6.5703125" style="1" customWidth="1"/>
    <col min="7425" max="7425" width="35.28515625" style="1" customWidth="1"/>
    <col min="7426" max="7426" width="14" style="1" customWidth="1"/>
    <col min="7427" max="7427" width="11.42578125" style="1" customWidth="1"/>
    <col min="7428" max="7428" width="21.7109375" style="1" customWidth="1"/>
    <col min="7429" max="7429" width="13.7109375" style="1" customWidth="1"/>
    <col min="7430" max="7430" width="14.85546875" style="1" customWidth="1"/>
    <col min="7431" max="7431" width="19.5703125" style="1" customWidth="1"/>
    <col min="7432" max="7432" width="13.7109375" style="1" customWidth="1"/>
    <col min="7433" max="7433" width="14.7109375" style="1" customWidth="1"/>
    <col min="7434" max="7435" width="14.140625" style="1" customWidth="1"/>
    <col min="7436" max="7436" width="15.140625" style="1" customWidth="1"/>
    <col min="7437" max="7437" width="21.5703125" style="1" customWidth="1"/>
    <col min="7438" max="7679" width="9.140625" style="1"/>
    <col min="7680" max="7680" width="6.5703125" style="1" customWidth="1"/>
    <col min="7681" max="7681" width="35.28515625" style="1" customWidth="1"/>
    <col min="7682" max="7682" width="14" style="1" customWidth="1"/>
    <col min="7683" max="7683" width="11.42578125" style="1" customWidth="1"/>
    <col min="7684" max="7684" width="21.7109375" style="1" customWidth="1"/>
    <col min="7685" max="7685" width="13.7109375" style="1" customWidth="1"/>
    <col min="7686" max="7686" width="14.85546875" style="1" customWidth="1"/>
    <col min="7687" max="7687" width="19.5703125" style="1" customWidth="1"/>
    <col min="7688" max="7688" width="13.7109375" style="1" customWidth="1"/>
    <col min="7689" max="7689" width="14.7109375" style="1" customWidth="1"/>
    <col min="7690" max="7691" width="14.140625" style="1" customWidth="1"/>
    <col min="7692" max="7692" width="15.140625" style="1" customWidth="1"/>
    <col min="7693" max="7693" width="21.5703125" style="1" customWidth="1"/>
    <col min="7694" max="7935" width="9.140625" style="1"/>
    <col min="7936" max="7936" width="6.5703125" style="1" customWidth="1"/>
    <col min="7937" max="7937" width="35.28515625" style="1" customWidth="1"/>
    <col min="7938" max="7938" width="14" style="1" customWidth="1"/>
    <col min="7939" max="7939" width="11.42578125" style="1" customWidth="1"/>
    <col min="7940" max="7940" width="21.7109375" style="1" customWidth="1"/>
    <col min="7941" max="7941" width="13.7109375" style="1" customWidth="1"/>
    <col min="7942" max="7942" width="14.85546875" style="1" customWidth="1"/>
    <col min="7943" max="7943" width="19.5703125" style="1" customWidth="1"/>
    <col min="7944" max="7944" width="13.7109375" style="1" customWidth="1"/>
    <col min="7945" max="7945" width="14.7109375" style="1" customWidth="1"/>
    <col min="7946" max="7947" width="14.140625" style="1" customWidth="1"/>
    <col min="7948" max="7948" width="15.140625" style="1" customWidth="1"/>
    <col min="7949" max="7949" width="21.5703125" style="1" customWidth="1"/>
    <col min="7950" max="8191" width="9.140625" style="1"/>
    <col min="8192" max="8192" width="6.5703125" style="1" customWidth="1"/>
    <col min="8193" max="8193" width="35.28515625" style="1" customWidth="1"/>
    <col min="8194" max="8194" width="14" style="1" customWidth="1"/>
    <col min="8195" max="8195" width="11.42578125" style="1" customWidth="1"/>
    <col min="8196" max="8196" width="21.7109375" style="1" customWidth="1"/>
    <col min="8197" max="8197" width="13.7109375" style="1" customWidth="1"/>
    <col min="8198" max="8198" width="14.85546875" style="1" customWidth="1"/>
    <col min="8199" max="8199" width="19.5703125" style="1" customWidth="1"/>
    <col min="8200" max="8200" width="13.7109375" style="1" customWidth="1"/>
    <col min="8201" max="8201" width="14.7109375" style="1" customWidth="1"/>
    <col min="8202" max="8203" width="14.140625" style="1" customWidth="1"/>
    <col min="8204" max="8204" width="15.140625" style="1" customWidth="1"/>
    <col min="8205" max="8205" width="21.5703125" style="1" customWidth="1"/>
    <col min="8206" max="8447" width="9.140625" style="1"/>
    <col min="8448" max="8448" width="6.5703125" style="1" customWidth="1"/>
    <col min="8449" max="8449" width="35.28515625" style="1" customWidth="1"/>
    <col min="8450" max="8450" width="14" style="1" customWidth="1"/>
    <col min="8451" max="8451" width="11.42578125" style="1" customWidth="1"/>
    <col min="8452" max="8452" width="21.7109375" style="1" customWidth="1"/>
    <col min="8453" max="8453" width="13.7109375" style="1" customWidth="1"/>
    <col min="8454" max="8454" width="14.85546875" style="1" customWidth="1"/>
    <col min="8455" max="8455" width="19.5703125" style="1" customWidth="1"/>
    <col min="8456" max="8456" width="13.7109375" style="1" customWidth="1"/>
    <col min="8457" max="8457" width="14.7109375" style="1" customWidth="1"/>
    <col min="8458" max="8459" width="14.140625" style="1" customWidth="1"/>
    <col min="8460" max="8460" width="15.140625" style="1" customWidth="1"/>
    <col min="8461" max="8461" width="21.5703125" style="1" customWidth="1"/>
    <col min="8462" max="8703" width="9.140625" style="1"/>
    <col min="8704" max="8704" width="6.5703125" style="1" customWidth="1"/>
    <col min="8705" max="8705" width="35.28515625" style="1" customWidth="1"/>
    <col min="8706" max="8706" width="14" style="1" customWidth="1"/>
    <col min="8707" max="8707" width="11.42578125" style="1" customWidth="1"/>
    <col min="8708" max="8708" width="21.7109375" style="1" customWidth="1"/>
    <col min="8709" max="8709" width="13.7109375" style="1" customWidth="1"/>
    <col min="8710" max="8710" width="14.85546875" style="1" customWidth="1"/>
    <col min="8711" max="8711" width="19.5703125" style="1" customWidth="1"/>
    <col min="8712" max="8712" width="13.7109375" style="1" customWidth="1"/>
    <col min="8713" max="8713" width="14.7109375" style="1" customWidth="1"/>
    <col min="8714" max="8715" width="14.140625" style="1" customWidth="1"/>
    <col min="8716" max="8716" width="15.140625" style="1" customWidth="1"/>
    <col min="8717" max="8717" width="21.5703125" style="1" customWidth="1"/>
    <col min="8718" max="8959" width="9.140625" style="1"/>
    <col min="8960" max="8960" width="6.5703125" style="1" customWidth="1"/>
    <col min="8961" max="8961" width="35.28515625" style="1" customWidth="1"/>
    <col min="8962" max="8962" width="14" style="1" customWidth="1"/>
    <col min="8963" max="8963" width="11.42578125" style="1" customWidth="1"/>
    <col min="8964" max="8964" width="21.7109375" style="1" customWidth="1"/>
    <col min="8965" max="8965" width="13.7109375" style="1" customWidth="1"/>
    <col min="8966" max="8966" width="14.85546875" style="1" customWidth="1"/>
    <col min="8967" max="8967" width="19.5703125" style="1" customWidth="1"/>
    <col min="8968" max="8968" width="13.7109375" style="1" customWidth="1"/>
    <col min="8969" max="8969" width="14.7109375" style="1" customWidth="1"/>
    <col min="8970" max="8971" width="14.140625" style="1" customWidth="1"/>
    <col min="8972" max="8972" width="15.140625" style="1" customWidth="1"/>
    <col min="8973" max="8973" width="21.5703125" style="1" customWidth="1"/>
    <col min="8974" max="9215" width="9.140625" style="1"/>
    <col min="9216" max="9216" width="6.5703125" style="1" customWidth="1"/>
    <col min="9217" max="9217" width="35.28515625" style="1" customWidth="1"/>
    <col min="9218" max="9218" width="14" style="1" customWidth="1"/>
    <col min="9219" max="9219" width="11.42578125" style="1" customWidth="1"/>
    <col min="9220" max="9220" width="21.7109375" style="1" customWidth="1"/>
    <col min="9221" max="9221" width="13.7109375" style="1" customWidth="1"/>
    <col min="9222" max="9222" width="14.85546875" style="1" customWidth="1"/>
    <col min="9223" max="9223" width="19.5703125" style="1" customWidth="1"/>
    <col min="9224" max="9224" width="13.7109375" style="1" customWidth="1"/>
    <col min="9225" max="9225" width="14.7109375" style="1" customWidth="1"/>
    <col min="9226" max="9227" width="14.140625" style="1" customWidth="1"/>
    <col min="9228" max="9228" width="15.140625" style="1" customWidth="1"/>
    <col min="9229" max="9229" width="21.5703125" style="1" customWidth="1"/>
    <col min="9230" max="9471" width="9.140625" style="1"/>
    <col min="9472" max="9472" width="6.5703125" style="1" customWidth="1"/>
    <col min="9473" max="9473" width="35.28515625" style="1" customWidth="1"/>
    <col min="9474" max="9474" width="14" style="1" customWidth="1"/>
    <col min="9475" max="9475" width="11.42578125" style="1" customWidth="1"/>
    <col min="9476" max="9476" width="21.7109375" style="1" customWidth="1"/>
    <col min="9477" max="9477" width="13.7109375" style="1" customWidth="1"/>
    <col min="9478" max="9478" width="14.85546875" style="1" customWidth="1"/>
    <col min="9479" max="9479" width="19.5703125" style="1" customWidth="1"/>
    <col min="9480" max="9480" width="13.7109375" style="1" customWidth="1"/>
    <col min="9481" max="9481" width="14.7109375" style="1" customWidth="1"/>
    <col min="9482" max="9483" width="14.140625" style="1" customWidth="1"/>
    <col min="9484" max="9484" width="15.140625" style="1" customWidth="1"/>
    <col min="9485" max="9485" width="21.5703125" style="1" customWidth="1"/>
    <col min="9486" max="9727" width="9.140625" style="1"/>
    <col min="9728" max="9728" width="6.5703125" style="1" customWidth="1"/>
    <col min="9729" max="9729" width="35.28515625" style="1" customWidth="1"/>
    <col min="9730" max="9730" width="14" style="1" customWidth="1"/>
    <col min="9731" max="9731" width="11.42578125" style="1" customWidth="1"/>
    <col min="9732" max="9732" width="21.7109375" style="1" customWidth="1"/>
    <col min="9733" max="9733" width="13.7109375" style="1" customWidth="1"/>
    <col min="9734" max="9734" width="14.85546875" style="1" customWidth="1"/>
    <col min="9735" max="9735" width="19.5703125" style="1" customWidth="1"/>
    <col min="9736" max="9736" width="13.7109375" style="1" customWidth="1"/>
    <col min="9737" max="9737" width="14.7109375" style="1" customWidth="1"/>
    <col min="9738" max="9739" width="14.140625" style="1" customWidth="1"/>
    <col min="9740" max="9740" width="15.140625" style="1" customWidth="1"/>
    <col min="9741" max="9741" width="21.5703125" style="1" customWidth="1"/>
    <col min="9742" max="9983" width="9.140625" style="1"/>
    <col min="9984" max="9984" width="6.5703125" style="1" customWidth="1"/>
    <col min="9985" max="9985" width="35.28515625" style="1" customWidth="1"/>
    <col min="9986" max="9986" width="14" style="1" customWidth="1"/>
    <col min="9987" max="9987" width="11.42578125" style="1" customWidth="1"/>
    <col min="9988" max="9988" width="21.7109375" style="1" customWidth="1"/>
    <col min="9989" max="9989" width="13.7109375" style="1" customWidth="1"/>
    <col min="9990" max="9990" width="14.85546875" style="1" customWidth="1"/>
    <col min="9991" max="9991" width="19.5703125" style="1" customWidth="1"/>
    <col min="9992" max="9992" width="13.7109375" style="1" customWidth="1"/>
    <col min="9993" max="9993" width="14.7109375" style="1" customWidth="1"/>
    <col min="9994" max="9995" width="14.140625" style="1" customWidth="1"/>
    <col min="9996" max="9996" width="15.140625" style="1" customWidth="1"/>
    <col min="9997" max="9997" width="21.5703125" style="1" customWidth="1"/>
    <col min="9998" max="10239" width="9.140625" style="1"/>
    <col min="10240" max="10240" width="6.5703125" style="1" customWidth="1"/>
    <col min="10241" max="10241" width="35.28515625" style="1" customWidth="1"/>
    <col min="10242" max="10242" width="14" style="1" customWidth="1"/>
    <col min="10243" max="10243" width="11.42578125" style="1" customWidth="1"/>
    <col min="10244" max="10244" width="21.7109375" style="1" customWidth="1"/>
    <col min="10245" max="10245" width="13.7109375" style="1" customWidth="1"/>
    <col min="10246" max="10246" width="14.85546875" style="1" customWidth="1"/>
    <col min="10247" max="10247" width="19.5703125" style="1" customWidth="1"/>
    <col min="10248" max="10248" width="13.7109375" style="1" customWidth="1"/>
    <col min="10249" max="10249" width="14.7109375" style="1" customWidth="1"/>
    <col min="10250" max="10251" width="14.140625" style="1" customWidth="1"/>
    <col min="10252" max="10252" width="15.140625" style="1" customWidth="1"/>
    <col min="10253" max="10253" width="21.5703125" style="1" customWidth="1"/>
    <col min="10254" max="10495" width="9.140625" style="1"/>
    <col min="10496" max="10496" width="6.5703125" style="1" customWidth="1"/>
    <col min="10497" max="10497" width="35.28515625" style="1" customWidth="1"/>
    <col min="10498" max="10498" width="14" style="1" customWidth="1"/>
    <col min="10499" max="10499" width="11.42578125" style="1" customWidth="1"/>
    <col min="10500" max="10500" width="21.7109375" style="1" customWidth="1"/>
    <col min="10501" max="10501" width="13.7109375" style="1" customWidth="1"/>
    <col min="10502" max="10502" width="14.85546875" style="1" customWidth="1"/>
    <col min="10503" max="10503" width="19.5703125" style="1" customWidth="1"/>
    <col min="10504" max="10504" width="13.7109375" style="1" customWidth="1"/>
    <col min="10505" max="10505" width="14.7109375" style="1" customWidth="1"/>
    <col min="10506" max="10507" width="14.140625" style="1" customWidth="1"/>
    <col min="10508" max="10508" width="15.140625" style="1" customWidth="1"/>
    <col min="10509" max="10509" width="21.5703125" style="1" customWidth="1"/>
    <col min="10510" max="10751" width="9.140625" style="1"/>
    <col min="10752" max="10752" width="6.5703125" style="1" customWidth="1"/>
    <col min="10753" max="10753" width="35.28515625" style="1" customWidth="1"/>
    <col min="10754" max="10754" width="14" style="1" customWidth="1"/>
    <col min="10755" max="10755" width="11.42578125" style="1" customWidth="1"/>
    <col min="10756" max="10756" width="21.7109375" style="1" customWidth="1"/>
    <col min="10757" max="10757" width="13.7109375" style="1" customWidth="1"/>
    <col min="10758" max="10758" width="14.85546875" style="1" customWidth="1"/>
    <col min="10759" max="10759" width="19.5703125" style="1" customWidth="1"/>
    <col min="10760" max="10760" width="13.7109375" style="1" customWidth="1"/>
    <col min="10761" max="10761" width="14.7109375" style="1" customWidth="1"/>
    <col min="10762" max="10763" width="14.140625" style="1" customWidth="1"/>
    <col min="10764" max="10764" width="15.140625" style="1" customWidth="1"/>
    <col min="10765" max="10765" width="21.5703125" style="1" customWidth="1"/>
    <col min="10766" max="11007" width="9.140625" style="1"/>
    <col min="11008" max="11008" width="6.5703125" style="1" customWidth="1"/>
    <col min="11009" max="11009" width="35.28515625" style="1" customWidth="1"/>
    <col min="11010" max="11010" width="14" style="1" customWidth="1"/>
    <col min="11011" max="11011" width="11.42578125" style="1" customWidth="1"/>
    <col min="11012" max="11012" width="21.7109375" style="1" customWidth="1"/>
    <col min="11013" max="11013" width="13.7109375" style="1" customWidth="1"/>
    <col min="11014" max="11014" width="14.85546875" style="1" customWidth="1"/>
    <col min="11015" max="11015" width="19.5703125" style="1" customWidth="1"/>
    <col min="11016" max="11016" width="13.7109375" style="1" customWidth="1"/>
    <col min="11017" max="11017" width="14.7109375" style="1" customWidth="1"/>
    <col min="11018" max="11019" width="14.140625" style="1" customWidth="1"/>
    <col min="11020" max="11020" width="15.140625" style="1" customWidth="1"/>
    <col min="11021" max="11021" width="21.5703125" style="1" customWidth="1"/>
    <col min="11022" max="11263" width="9.140625" style="1"/>
    <col min="11264" max="11264" width="6.5703125" style="1" customWidth="1"/>
    <col min="11265" max="11265" width="35.28515625" style="1" customWidth="1"/>
    <col min="11266" max="11266" width="14" style="1" customWidth="1"/>
    <col min="11267" max="11267" width="11.42578125" style="1" customWidth="1"/>
    <col min="11268" max="11268" width="21.7109375" style="1" customWidth="1"/>
    <col min="11269" max="11269" width="13.7109375" style="1" customWidth="1"/>
    <col min="11270" max="11270" width="14.85546875" style="1" customWidth="1"/>
    <col min="11271" max="11271" width="19.5703125" style="1" customWidth="1"/>
    <col min="11272" max="11272" width="13.7109375" style="1" customWidth="1"/>
    <col min="11273" max="11273" width="14.7109375" style="1" customWidth="1"/>
    <col min="11274" max="11275" width="14.140625" style="1" customWidth="1"/>
    <col min="11276" max="11276" width="15.140625" style="1" customWidth="1"/>
    <col min="11277" max="11277" width="21.5703125" style="1" customWidth="1"/>
    <col min="11278" max="11519" width="9.140625" style="1"/>
    <col min="11520" max="11520" width="6.5703125" style="1" customWidth="1"/>
    <col min="11521" max="11521" width="35.28515625" style="1" customWidth="1"/>
    <col min="11522" max="11522" width="14" style="1" customWidth="1"/>
    <col min="11523" max="11523" width="11.42578125" style="1" customWidth="1"/>
    <col min="11524" max="11524" width="21.7109375" style="1" customWidth="1"/>
    <col min="11525" max="11525" width="13.7109375" style="1" customWidth="1"/>
    <col min="11526" max="11526" width="14.85546875" style="1" customWidth="1"/>
    <col min="11527" max="11527" width="19.5703125" style="1" customWidth="1"/>
    <col min="11528" max="11528" width="13.7109375" style="1" customWidth="1"/>
    <col min="11529" max="11529" width="14.7109375" style="1" customWidth="1"/>
    <col min="11530" max="11531" width="14.140625" style="1" customWidth="1"/>
    <col min="11532" max="11532" width="15.140625" style="1" customWidth="1"/>
    <col min="11533" max="11533" width="21.5703125" style="1" customWidth="1"/>
    <col min="11534" max="11775" width="9.140625" style="1"/>
    <col min="11776" max="11776" width="6.5703125" style="1" customWidth="1"/>
    <col min="11777" max="11777" width="35.28515625" style="1" customWidth="1"/>
    <col min="11778" max="11778" width="14" style="1" customWidth="1"/>
    <col min="11779" max="11779" width="11.42578125" style="1" customWidth="1"/>
    <col min="11780" max="11780" width="21.7109375" style="1" customWidth="1"/>
    <col min="11781" max="11781" width="13.7109375" style="1" customWidth="1"/>
    <col min="11782" max="11782" width="14.85546875" style="1" customWidth="1"/>
    <col min="11783" max="11783" width="19.5703125" style="1" customWidth="1"/>
    <col min="11784" max="11784" width="13.7109375" style="1" customWidth="1"/>
    <col min="11785" max="11785" width="14.7109375" style="1" customWidth="1"/>
    <col min="11786" max="11787" width="14.140625" style="1" customWidth="1"/>
    <col min="11788" max="11788" width="15.140625" style="1" customWidth="1"/>
    <col min="11789" max="11789" width="21.5703125" style="1" customWidth="1"/>
    <col min="11790" max="12031" width="9.140625" style="1"/>
    <col min="12032" max="12032" width="6.5703125" style="1" customWidth="1"/>
    <col min="12033" max="12033" width="35.28515625" style="1" customWidth="1"/>
    <col min="12034" max="12034" width="14" style="1" customWidth="1"/>
    <col min="12035" max="12035" width="11.42578125" style="1" customWidth="1"/>
    <col min="12036" max="12036" width="21.7109375" style="1" customWidth="1"/>
    <col min="12037" max="12037" width="13.7109375" style="1" customWidth="1"/>
    <col min="12038" max="12038" width="14.85546875" style="1" customWidth="1"/>
    <col min="12039" max="12039" width="19.5703125" style="1" customWidth="1"/>
    <col min="12040" max="12040" width="13.7109375" style="1" customWidth="1"/>
    <col min="12041" max="12041" width="14.7109375" style="1" customWidth="1"/>
    <col min="12042" max="12043" width="14.140625" style="1" customWidth="1"/>
    <col min="12044" max="12044" width="15.140625" style="1" customWidth="1"/>
    <col min="12045" max="12045" width="21.5703125" style="1" customWidth="1"/>
    <col min="12046" max="12287" width="9.140625" style="1"/>
    <col min="12288" max="12288" width="6.5703125" style="1" customWidth="1"/>
    <col min="12289" max="12289" width="35.28515625" style="1" customWidth="1"/>
    <col min="12290" max="12290" width="14" style="1" customWidth="1"/>
    <col min="12291" max="12291" width="11.42578125" style="1" customWidth="1"/>
    <col min="12292" max="12292" width="21.7109375" style="1" customWidth="1"/>
    <col min="12293" max="12293" width="13.7109375" style="1" customWidth="1"/>
    <col min="12294" max="12294" width="14.85546875" style="1" customWidth="1"/>
    <col min="12295" max="12295" width="19.5703125" style="1" customWidth="1"/>
    <col min="12296" max="12296" width="13.7109375" style="1" customWidth="1"/>
    <col min="12297" max="12297" width="14.7109375" style="1" customWidth="1"/>
    <col min="12298" max="12299" width="14.140625" style="1" customWidth="1"/>
    <col min="12300" max="12300" width="15.140625" style="1" customWidth="1"/>
    <col min="12301" max="12301" width="21.5703125" style="1" customWidth="1"/>
    <col min="12302" max="12543" width="9.140625" style="1"/>
    <col min="12544" max="12544" width="6.5703125" style="1" customWidth="1"/>
    <col min="12545" max="12545" width="35.28515625" style="1" customWidth="1"/>
    <col min="12546" max="12546" width="14" style="1" customWidth="1"/>
    <col min="12547" max="12547" width="11.42578125" style="1" customWidth="1"/>
    <col min="12548" max="12548" width="21.7109375" style="1" customWidth="1"/>
    <col min="12549" max="12549" width="13.7109375" style="1" customWidth="1"/>
    <col min="12550" max="12550" width="14.85546875" style="1" customWidth="1"/>
    <col min="12551" max="12551" width="19.5703125" style="1" customWidth="1"/>
    <col min="12552" max="12552" width="13.7109375" style="1" customWidth="1"/>
    <col min="12553" max="12553" width="14.7109375" style="1" customWidth="1"/>
    <col min="12554" max="12555" width="14.140625" style="1" customWidth="1"/>
    <col min="12556" max="12556" width="15.140625" style="1" customWidth="1"/>
    <col min="12557" max="12557" width="21.5703125" style="1" customWidth="1"/>
    <col min="12558" max="12799" width="9.140625" style="1"/>
    <col min="12800" max="12800" width="6.5703125" style="1" customWidth="1"/>
    <col min="12801" max="12801" width="35.28515625" style="1" customWidth="1"/>
    <col min="12802" max="12802" width="14" style="1" customWidth="1"/>
    <col min="12803" max="12803" width="11.42578125" style="1" customWidth="1"/>
    <col min="12804" max="12804" width="21.7109375" style="1" customWidth="1"/>
    <col min="12805" max="12805" width="13.7109375" style="1" customWidth="1"/>
    <col min="12806" max="12806" width="14.85546875" style="1" customWidth="1"/>
    <col min="12807" max="12807" width="19.5703125" style="1" customWidth="1"/>
    <col min="12808" max="12808" width="13.7109375" style="1" customWidth="1"/>
    <col min="12809" max="12809" width="14.7109375" style="1" customWidth="1"/>
    <col min="12810" max="12811" width="14.140625" style="1" customWidth="1"/>
    <col min="12812" max="12812" width="15.140625" style="1" customWidth="1"/>
    <col min="12813" max="12813" width="21.5703125" style="1" customWidth="1"/>
    <col min="12814" max="13055" width="9.140625" style="1"/>
    <col min="13056" max="13056" width="6.5703125" style="1" customWidth="1"/>
    <col min="13057" max="13057" width="35.28515625" style="1" customWidth="1"/>
    <col min="13058" max="13058" width="14" style="1" customWidth="1"/>
    <col min="13059" max="13059" width="11.42578125" style="1" customWidth="1"/>
    <col min="13060" max="13060" width="21.7109375" style="1" customWidth="1"/>
    <col min="13061" max="13061" width="13.7109375" style="1" customWidth="1"/>
    <col min="13062" max="13062" width="14.85546875" style="1" customWidth="1"/>
    <col min="13063" max="13063" width="19.5703125" style="1" customWidth="1"/>
    <col min="13064" max="13064" width="13.7109375" style="1" customWidth="1"/>
    <col min="13065" max="13065" width="14.7109375" style="1" customWidth="1"/>
    <col min="13066" max="13067" width="14.140625" style="1" customWidth="1"/>
    <col min="13068" max="13068" width="15.140625" style="1" customWidth="1"/>
    <col min="13069" max="13069" width="21.5703125" style="1" customWidth="1"/>
    <col min="13070" max="13311" width="9.140625" style="1"/>
    <col min="13312" max="13312" width="6.5703125" style="1" customWidth="1"/>
    <col min="13313" max="13313" width="35.28515625" style="1" customWidth="1"/>
    <col min="13314" max="13314" width="14" style="1" customWidth="1"/>
    <col min="13315" max="13315" width="11.42578125" style="1" customWidth="1"/>
    <col min="13316" max="13316" width="21.7109375" style="1" customWidth="1"/>
    <col min="13317" max="13317" width="13.7109375" style="1" customWidth="1"/>
    <col min="13318" max="13318" width="14.85546875" style="1" customWidth="1"/>
    <col min="13319" max="13319" width="19.5703125" style="1" customWidth="1"/>
    <col min="13320" max="13320" width="13.7109375" style="1" customWidth="1"/>
    <col min="13321" max="13321" width="14.7109375" style="1" customWidth="1"/>
    <col min="13322" max="13323" width="14.140625" style="1" customWidth="1"/>
    <col min="13324" max="13324" width="15.140625" style="1" customWidth="1"/>
    <col min="13325" max="13325" width="21.5703125" style="1" customWidth="1"/>
    <col min="13326" max="13567" width="9.140625" style="1"/>
    <col min="13568" max="13568" width="6.5703125" style="1" customWidth="1"/>
    <col min="13569" max="13569" width="35.28515625" style="1" customWidth="1"/>
    <col min="13570" max="13570" width="14" style="1" customWidth="1"/>
    <col min="13571" max="13571" width="11.42578125" style="1" customWidth="1"/>
    <col min="13572" max="13572" width="21.7109375" style="1" customWidth="1"/>
    <col min="13573" max="13573" width="13.7109375" style="1" customWidth="1"/>
    <col min="13574" max="13574" width="14.85546875" style="1" customWidth="1"/>
    <col min="13575" max="13575" width="19.5703125" style="1" customWidth="1"/>
    <col min="13576" max="13576" width="13.7109375" style="1" customWidth="1"/>
    <col min="13577" max="13577" width="14.7109375" style="1" customWidth="1"/>
    <col min="13578" max="13579" width="14.140625" style="1" customWidth="1"/>
    <col min="13580" max="13580" width="15.140625" style="1" customWidth="1"/>
    <col min="13581" max="13581" width="21.5703125" style="1" customWidth="1"/>
    <col min="13582" max="13823" width="9.140625" style="1"/>
    <col min="13824" max="13824" width="6.5703125" style="1" customWidth="1"/>
    <col min="13825" max="13825" width="35.28515625" style="1" customWidth="1"/>
    <col min="13826" max="13826" width="14" style="1" customWidth="1"/>
    <col min="13827" max="13827" width="11.42578125" style="1" customWidth="1"/>
    <col min="13828" max="13828" width="21.7109375" style="1" customWidth="1"/>
    <col min="13829" max="13829" width="13.7109375" style="1" customWidth="1"/>
    <col min="13830" max="13830" width="14.85546875" style="1" customWidth="1"/>
    <col min="13831" max="13831" width="19.5703125" style="1" customWidth="1"/>
    <col min="13832" max="13832" width="13.7109375" style="1" customWidth="1"/>
    <col min="13833" max="13833" width="14.7109375" style="1" customWidth="1"/>
    <col min="13834" max="13835" width="14.140625" style="1" customWidth="1"/>
    <col min="13836" max="13836" width="15.140625" style="1" customWidth="1"/>
    <col min="13837" max="13837" width="21.5703125" style="1" customWidth="1"/>
    <col min="13838" max="14079" width="9.140625" style="1"/>
    <col min="14080" max="14080" width="6.5703125" style="1" customWidth="1"/>
    <col min="14081" max="14081" width="35.28515625" style="1" customWidth="1"/>
    <col min="14082" max="14082" width="14" style="1" customWidth="1"/>
    <col min="14083" max="14083" width="11.42578125" style="1" customWidth="1"/>
    <col min="14084" max="14084" width="21.7109375" style="1" customWidth="1"/>
    <col min="14085" max="14085" width="13.7109375" style="1" customWidth="1"/>
    <col min="14086" max="14086" width="14.85546875" style="1" customWidth="1"/>
    <col min="14087" max="14087" width="19.5703125" style="1" customWidth="1"/>
    <col min="14088" max="14088" width="13.7109375" style="1" customWidth="1"/>
    <col min="14089" max="14089" width="14.7109375" style="1" customWidth="1"/>
    <col min="14090" max="14091" width="14.140625" style="1" customWidth="1"/>
    <col min="14092" max="14092" width="15.140625" style="1" customWidth="1"/>
    <col min="14093" max="14093" width="21.5703125" style="1" customWidth="1"/>
    <col min="14094" max="14335" width="9.140625" style="1"/>
    <col min="14336" max="14336" width="6.5703125" style="1" customWidth="1"/>
    <col min="14337" max="14337" width="35.28515625" style="1" customWidth="1"/>
    <col min="14338" max="14338" width="14" style="1" customWidth="1"/>
    <col min="14339" max="14339" width="11.42578125" style="1" customWidth="1"/>
    <col min="14340" max="14340" width="21.7109375" style="1" customWidth="1"/>
    <col min="14341" max="14341" width="13.7109375" style="1" customWidth="1"/>
    <col min="14342" max="14342" width="14.85546875" style="1" customWidth="1"/>
    <col min="14343" max="14343" width="19.5703125" style="1" customWidth="1"/>
    <col min="14344" max="14344" width="13.7109375" style="1" customWidth="1"/>
    <col min="14345" max="14345" width="14.7109375" style="1" customWidth="1"/>
    <col min="14346" max="14347" width="14.140625" style="1" customWidth="1"/>
    <col min="14348" max="14348" width="15.140625" style="1" customWidth="1"/>
    <col min="14349" max="14349" width="21.5703125" style="1" customWidth="1"/>
    <col min="14350" max="14591" width="9.140625" style="1"/>
    <col min="14592" max="14592" width="6.5703125" style="1" customWidth="1"/>
    <col min="14593" max="14593" width="35.28515625" style="1" customWidth="1"/>
    <col min="14594" max="14594" width="14" style="1" customWidth="1"/>
    <col min="14595" max="14595" width="11.42578125" style="1" customWidth="1"/>
    <col min="14596" max="14596" width="21.7109375" style="1" customWidth="1"/>
    <col min="14597" max="14597" width="13.7109375" style="1" customWidth="1"/>
    <col min="14598" max="14598" width="14.85546875" style="1" customWidth="1"/>
    <col min="14599" max="14599" width="19.5703125" style="1" customWidth="1"/>
    <col min="14600" max="14600" width="13.7109375" style="1" customWidth="1"/>
    <col min="14601" max="14601" width="14.7109375" style="1" customWidth="1"/>
    <col min="14602" max="14603" width="14.140625" style="1" customWidth="1"/>
    <col min="14604" max="14604" width="15.140625" style="1" customWidth="1"/>
    <col min="14605" max="14605" width="21.5703125" style="1" customWidth="1"/>
    <col min="14606" max="14847" width="9.140625" style="1"/>
    <col min="14848" max="14848" width="6.5703125" style="1" customWidth="1"/>
    <col min="14849" max="14849" width="35.28515625" style="1" customWidth="1"/>
    <col min="14850" max="14850" width="14" style="1" customWidth="1"/>
    <col min="14851" max="14851" width="11.42578125" style="1" customWidth="1"/>
    <col min="14852" max="14852" width="21.7109375" style="1" customWidth="1"/>
    <col min="14853" max="14853" width="13.7109375" style="1" customWidth="1"/>
    <col min="14854" max="14854" width="14.85546875" style="1" customWidth="1"/>
    <col min="14855" max="14855" width="19.5703125" style="1" customWidth="1"/>
    <col min="14856" max="14856" width="13.7109375" style="1" customWidth="1"/>
    <col min="14857" max="14857" width="14.7109375" style="1" customWidth="1"/>
    <col min="14858" max="14859" width="14.140625" style="1" customWidth="1"/>
    <col min="14860" max="14860" width="15.140625" style="1" customWidth="1"/>
    <col min="14861" max="14861" width="21.5703125" style="1" customWidth="1"/>
    <col min="14862" max="15103" width="9.140625" style="1"/>
    <col min="15104" max="15104" width="6.5703125" style="1" customWidth="1"/>
    <col min="15105" max="15105" width="35.28515625" style="1" customWidth="1"/>
    <col min="15106" max="15106" width="14" style="1" customWidth="1"/>
    <col min="15107" max="15107" width="11.42578125" style="1" customWidth="1"/>
    <col min="15108" max="15108" width="21.7109375" style="1" customWidth="1"/>
    <col min="15109" max="15109" width="13.7109375" style="1" customWidth="1"/>
    <col min="15110" max="15110" width="14.85546875" style="1" customWidth="1"/>
    <col min="15111" max="15111" width="19.5703125" style="1" customWidth="1"/>
    <col min="15112" max="15112" width="13.7109375" style="1" customWidth="1"/>
    <col min="15113" max="15113" width="14.7109375" style="1" customWidth="1"/>
    <col min="15114" max="15115" width="14.140625" style="1" customWidth="1"/>
    <col min="15116" max="15116" width="15.140625" style="1" customWidth="1"/>
    <col min="15117" max="15117" width="21.5703125" style="1" customWidth="1"/>
    <col min="15118" max="15359" width="9.140625" style="1"/>
    <col min="15360" max="15360" width="6.5703125" style="1" customWidth="1"/>
    <col min="15361" max="15361" width="35.28515625" style="1" customWidth="1"/>
    <col min="15362" max="15362" width="14" style="1" customWidth="1"/>
    <col min="15363" max="15363" width="11.42578125" style="1" customWidth="1"/>
    <col min="15364" max="15364" width="21.7109375" style="1" customWidth="1"/>
    <col min="15365" max="15365" width="13.7109375" style="1" customWidth="1"/>
    <col min="15366" max="15366" width="14.85546875" style="1" customWidth="1"/>
    <col min="15367" max="15367" width="19.5703125" style="1" customWidth="1"/>
    <col min="15368" max="15368" width="13.7109375" style="1" customWidth="1"/>
    <col min="15369" max="15369" width="14.7109375" style="1" customWidth="1"/>
    <col min="15370" max="15371" width="14.140625" style="1" customWidth="1"/>
    <col min="15372" max="15372" width="15.140625" style="1" customWidth="1"/>
    <col min="15373" max="15373" width="21.5703125" style="1" customWidth="1"/>
    <col min="15374" max="15615" width="9.140625" style="1"/>
    <col min="15616" max="15616" width="6.5703125" style="1" customWidth="1"/>
    <col min="15617" max="15617" width="35.28515625" style="1" customWidth="1"/>
    <col min="15618" max="15618" width="14" style="1" customWidth="1"/>
    <col min="15619" max="15619" width="11.42578125" style="1" customWidth="1"/>
    <col min="15620" max="15620" width="21.7109375" style="1" customWidth="1"/>
    <col min="15621" max="15621" width="13.7109375" style="1" customWidth="1"/>
    <col min="15622" max="15622" width="14.85546875" style="1" customWidth="1"/>
    <col min="15623" max="15623" width="19.5703125" style="1" customWidth="1"/>
    <col min="15624" max="15624" width="13.7109375" style="1" customWidth="1"/>
    <col min="15625" max="15625" width="14.7109375" style="1" customWidth="1"/>
    <col min="15626" max="15627" width="14.140625" style="1" customWidth="1"/>
    <col min="15628" max="15628" width="15.140625" style="1" customWidth="1"/>
    <col min="15629" max="15629" width="21.5703125" style="1" customWidth="1"/>
    <col min="15630" max="15871" width="9.140625" style="1"/>
    <col min="15872" max="15872" width="6.5703125" style="1" customWidth="1"/>
    <col min="15873" max="15873" width="35.28515625" style="1" customWidth="1"/>
    <col min="15874" max="15874" width="14" style="1" customWidth="1"/>
    <col min="15875" max="15875" width="11.42578125" style="1" customWidth="1"/>
    <col min="15876" max="15876" width="21.7109375" style="1" customWidth="1"/>
    <col min="15877" max="15877" width="13.7109375" style="1" customWidth="1"/>
    <col min="15878" max="15878" width="14.85546875" style="1" customWidth="1"/>
    <col min="15879" max="15879" width="19.5703125" style="1" customWidth="1"/>
    <col min="15880" max="15880" width="13.7109375" style="1" customWidth="1"/>
    <col min="15881" max="15881" width="14.7109375" style="1" customWidth="1"/>
    <col min="15882" max="15883" width="14.140625" style="1" customWidth="1"/>
    <col min="15884" max="15884" width="15.140625" style="1" customWidth="1"/>
    <col min="15885" max="15885" width="21.5703125" style="1" customWidth="1"/>
    <col min="15886" max="16127" width="9.140625" style="1"/>
    <col min="16128" max="16128" width="6.5703125" style="1" customWidth="1"/>
    <col min="16129" max="16129" width="35.28515625" style="1" customWidth="1"/>
    <col min="16130" max="16130" width="14" style="1" customWidth="1"/>
    <col min="16131" max="16131" width="11.42578125" style="1" customWidth="1"/>
    <col min="16132" max="16132" width="21.7109375" style="1" customWidth="1"/>
    <col min="16133" max="16133" width="13.7109375" style="1" customWidth="1"/>
    <col min="16134" max="16134" width="14.85546875" style="1" customWidth="1"/>
    <col min="16135" max="16135" width="19.5703125" style="1" customWidth="1"/>
    <col min="16136" max="16136" width="13.7109375" style="1" customWidth="1"/>
    <col min="16137" max="16137" width="14.7109375" style="1" customWidth="1"/>
    <col min="16138" max="16139" width="14.140625" style="1" customWidth="1"/>
    <col min="16140" max="16140" width="15.140625" style="1" customWidth="1"/>
    <col min="16141" max="16141" width="21.5703125" style="1" customWidth="1"/>
    <col min="16142" max="16384" width="9.140625" style="1"/>
  </cols>
  <sheetData>
    <row r="1" spans="1:13" ht="41.25" customHeight="1" x14ac:dyDescent="0.25">
      <c r="A1" s="79" t="s">
        <v>68</v>
      </c>
      <c r="B1" s="79"/>
      <c r="C1" s="79"/>
      <c r="D1" s="79"/>
      <c r="E1" s="79"/>
      <c r="F1" s="79"/>
      <c r="G1" s="79"/>
      <c r="H1" s="79"/>
      <c r="I1" s="79"/>
      <c r="J1" s="79"/>
      <c r="K1" s="79"/>
      <c r="L1" s="79"/>
      <c r="M1" s="79"/>
    </row>
    <row r="2" spans="1:13" ht="24" customHeight="1" x14ac:dyDescent="0.25">
      <c r="A2" s="79" t="s">
        <v>69</v>
      </c>
      <c r="B2" s="79"/>
      <c r="C2" s="79"/>
      <c r="D2" s="79"/>
      <c r="E2" s="79"/>
      <c r="F2" s="79"/>
      <c r="G2" s="79"/>
      <c r="H2" s="79"/>
      <c r="I2" s="79"/>
      <c r="J2" s="79"/>
      <c r="K2" s="79"/>
      <c r="L2" s="79"/>
      <c r="M2" s="79"/>
    </row>
    <row r="3" spans="1:13" ht="24" customHeight="1" x14ac:dyDescent="0.25">
      <c r="A3" s="78" t="s">
        <v>13</v>
      </c>
      <c r="B3" s="78" t="s">
        <v>14</v>
      </c>
      <c r="C3" s="80" t="s">
        <v>15</v>
      </c>
      <c r="D3" s="81"/>
      <c r="E3" s="78" t="s">
        <v>16</v>
      </c>
      <c r="F3" s="78" t="s">
        <v>17</v>
      </c>
      <c r="G3" s="78" t="s">
        <v>18</v>
      </c>
      <c r="H3" s="78" t="s">
        <v>19</v>
      </c>
      <c r="I3" s="75" t="s">
        <v>28</v>
      </c>
      <c r="J3" s="75" t="s">
        <v>20</v>
      </c>
      <c r="K3" s="78" t="s">
        <v>21</v>
      </c>
      <c r="L3" s="78"/>
      <c r="M3" s="78"/>
    </row>
    <row r="4" spans="1:13" ht="15" customHeight="1" x14ac:dyDescent="0.25">
      <c r="A4" s="78"/>
      <c r="B4" s="78"/>
      <c r="C4" s="75" t="s">
        <v>22</v>
      </c>
      <c r="D4" s="75" t="s">
        <v>23</v>
      </c>
      <c r="E4" s="78"/>
      <c r="F4" s="78"/>
      <c r="G4" s="78"/>
      <c r="H4" s="78"/>
      <c r="I4" s="76"/>
      <c r="J4" s="76"/>
      <c r="K4" s="78" t="s">
        <v>24</v>
      </c>
      <c r="L4" s="75" t="s">
        <v>25</v>
      </c>
      <c r="M4" s="78" t="s">
        <v>26</v>
      </c>
    </row>
    <row r="5" spans="1:13" ht="31.5" customHeight="1" x14ac:dyDescent="0.25">
      <c r="A5" s="78"/>
      <c r="B5" s="78"/>
      <c r="C5" s="77"/>
      <c r="D5" s="77"/>
      <c r="E5" s="78"/>
      <c r="F5" s="78"/>
      <c r="G5" s="78"/>
      <c r="H5" s="78"/>
      <c r="I5" s="77"/>
      <c r="J5" s="77"/>
      <c r="K5" s="78"/>
      <c r="L5" s="77"/>
      <c r="M5" s="78"/>
    </row>
    <row r="6" spans="1:13" x14ac:dyDescent="0.25">
      <c r="A6" s="29">
        <v>1</v>
      </c>
      <c r="B6" s="29">
        <v>2</v>
      </c>
      <c r="C6" s="29">
        <f>B6+1</f>
        <v>3</v>
      </c>
      <c r="D6" s="29">
        <f t="shared" ref="D6:K6" si="0">C6+1</f>
        <v>4</v>
      </c>
      <c r="E6" s="29">
        <v>3</v>
      </c>
      <c r="F6" s="29">
        <f t="shared" si="0"/>
        <v>4</v>
      </c>
      <c r="G6" s="29">
        <f t="shared" si="0"/>
        <v>5</v>
      </c>
      <c r="H6" s="29">
        <f t="shared" si="0"/>
        <v>6</v>
      </c>
      <c r="I6" s="29">
        <f t="shared" si="0"/>
        <v>7</v>
      </c>
      <c r="J6" s="29">
        <f t="shared" si="0"/>
        <v>8</v>
      </c>
      <c r="K6" s="29">
        <f t="shared" si="0"/>
        <v>9</v>
      </c>
      <c r="L6" s="29">
        <v>10</v>
      </c>
      <c r="M6" s="29">
        <v>11</v>
      </c>
    </row>
    <row r="7" spans="1:13" s="7" customFormat="1" ht="115.5" customHeight="1" x14ac:dyDescent="0.25">
      <c r="A7" s="46">
        <v>1</v>
      </c>
      <c r="B7" s="40" t="s">
        <v>11</v>
      </c>
      <c r="C7" s="6"/>
      <c r="D7" s="6"/>
      <c r="E7" s="50"/>
      <c r="F7" s="50"/>
      <c r="G7" s="10"/>
      <c r="H7" s="8"/>
      <c r="I7" s="30"/>
      <c r="J7" s="2"/>
      <c r="K7" s="18"/>
      <c r="L7" s="18"/>
      <c r="M7" s="19"/>
    </row>
    <row r="8" spans="1:13" s="7" customFormat="1" ht="49.5" customHeight="1" x14ac:dyDescent="0.25">
      <c r="A8" s="46">
        <v>2</v>
      </c>
      <c r="B8" s="49" t="s">
        <v>37</v>
      </c>
      <c r="C8" s="51" t="s">
        <v>62</v>
      </c>
      <c r="D8" s="6"/>
      <c r="E8" s="50" t="s">
        <v>61</v>
      </c>
      <c r="F8" s="51" t="s">
        <v>62</v>
      </c>
      <c r="G8" s="10" t="s">
        <v>1</v>
      </c>
      <c r="H8" s="51">
        <v>44286</v>
      </c>
      <c r="I8" s="15">
        <v>1800</v>
      </c>
      <c r="J8" s="16"/>
      <c r="K8" s="18">
        <f>M8</f>
        <v>0</v>
      </c>
      <c r="L8" s="17"/>
      <c r="M8" s="17">
        <f>'Подпрограмма 2'!I8</f>
        <v>0</v>
      </c>
    </row>
    <row r="9" spans="1:13" s="7" customFormat="1" ht="63" customHeight="1" x14ac:dyDescent="0.25">
      <c r="A9" s="47">
        <v>3</v>
      </c>
      <c r="B9" s="35" t="s">
        <v>49</v>
      </c>
      <c r="C9" s="52"/>
      <c r="D9" s="48"/>
      <c r="E9" s="50" t="s">
        <v>63</v>
      </c>
      <c r="F9" s="50" t="s">
        <v>64</v>
      </c>
      <c r="G9" s="10" t="s">
        <v>1</v>
      </c>
      <c r="H9" s="53">
        <v>44270</v>
      </c>
      <c r="I9" s="54">
        <v>1270.528</v>
      </c>
      <c r="J9" s="16"/>
      <c r="K9" s="18">
        <f>M9</f>
        <v>1270.5</v>
      </c>
      <c r="L9" s="17"/>
      <c r="M9" s="17">
        <f>'Подпрограмма 2'!M9</f>
        <v>1270.5</v>
      </c>
    </row>
    <row r="10" spans="1:13" s="7" customFormat="1" ht="63" customHeight="1" x14ac:dyDescent="0.25">
      <c r="A10" s="46">
        <v>4</v>
      </c>
      <c r="B10" s="35" t="s">
        <v>65</v>
      </c>
      <c r="C10" s="51"/>
      <c r="D10" s="6"/>
      <c r="E10" s="50" t="s">
        <v>66</v>
      </c>
      <c r="F10" s="50" t="s">
        <v>67</v>
      </c>
      <c r="G10" s="10" t="s">
        <v>51</v>
      </c>
      <c r="H10" s="53">
        <v>44651</v>
      </c>
      <c r="I10" s="55">
        <v>11746.666670000001</v>
      </c>
      <c r="J10" s="16"/>
      <c r="K10" s="18">
        <f>M10</f>
        <v>0</v>
      </c>
      <c r="L10" s="17"/>
      <c r="M10" s="17">
        <f>'Подпрограмма 2'!M14</f>
        <v>0</v>
      </c>
    </row>
    <row r="11" spans="1:13" s="7" customFormat="1" ht="63" customHeight="1" x14ac:dyDescent="0.25">
      <c r="A11" s="46">
        <v>5</v>
      </c>
      <c r="B11" s="35" t="s">
        <v>50</v>
      </c>
      <c r="C11" s="51"/>
      <c r="D11" s="6"/>
      <c r="E11" s="50" t="s">
        <v>60</v>
      </c>
      <c r="F11" s="51" t="s">
        <v>62</v>
      </c>
      <c r="G11" s="10" t="s">
        <v>51</v>
      </c>
      <c r="H11" s="53">
        <v>44652</v>
      </c>
      <c r="I11" s="55">
        <v>7437</v>
      </c>
      <c r="J11" s="16"/>
      <c r="K11" s="18">
        <f>M11</f>
        <v>0</v>
      </c>
      <c r="L11" s="17"/>
      <c r="M11" s="17">
        <f>'Подпрограмма 2'!M15</f>
        <v>0</v>
      </c>
    </row>
    <row r="12" spans="1:13" ht="15" customHeight="1" x14ac:dyDescent="0.25">
      <c r="A12" s="72" t="s">
        <v>27</v>
      </c>
      <c r="B12" s="73"/>
      <c r="C12" s="73"/>
      <c r="D12" s="73"/>
      <c r="E12" s="73"/>
      <c r="F12" s="73"/>
      <c r="G12" s="73"/>
      <c r="H12" s="73"/>
      <c r="I12" s="74"/>
      <c r="J12" s="4">
        <f>SUM(J8:J8)</f>
        <v>0</v>
      </c>
      <c r="K12" s="4">
        <f>SUM(K7:K11)</f>
        <v>1270.5</v>
      </c>
      <c r="L12" s="4">
        <f>SUM(L7:L11)</f>
        <v>0</v>
      </c>
      <c r="M12" s="4">
        <f>SUM(M7:M11)</f>
        <v>1270.5</v>
      </c>
    </row>
  </sheetData>
  <mergeCells count="18">
    <mergeCell ref="A1:M1"/>
    <mergeCell ref="A2:M2"/>
    <mergeCell ref="A3:A5"/>
    <mergeCell ref="B3:B5"/>
    <mergeCell ref="C3:D3"/>
    <mergeCell ref="E3:E5"/>
    <mergeCell ref="F3:F5"/>
    <mergeCell ref="G3:G5"/>
    <mergeCell ref="H3:H5"/>
    <mergeCell ref="I3:I5"/>
    <mergeCell ref="A12:I12"/>
    <mergeCell ref="J3:J5"/>
    <mergeCell ref="K3:M3"/>
    <mergeCell ref="C4:C5"/>
    <mergeCell ref="D4:D5"/>
    <mergeCell ref="K4:K5"/>
    <mergeCell ref="L4:L5"/>
    <mergeCell ref="M4:M5"/>
  </mergeCells>
  <pageMargins left="0.39370078740157483" right="0.39370078740157483" top="0.39370078740157483" bottom="0.39370078740157483" header="0.31496062992125984" footer="0.31496062992125984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Подпрограмма 2</vt:lpstr>
      <vt:lpstr>Подпрограмма 2 (2)</vt:lpstr>
      <vt:lpstr>'Подпрограмма 2'!Заголовки_для_печати</vt:lpstr>
      <vt:lpstr>'Подпрограмма 2 (2)'!Заголовки_для_печати</vt:lpstr>
      <vt:lpstr>'Подпрограмма 2'!Область_печати</vt:lpstr>
      <vt:lpstr>'Подпрограмма 2 (2)'!Область_печати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Михайлова Надежда Леонидовна</dc:creator>
  <cp:lastModifiedBy>Бурминская Татьяна Александровна</cp:lastModifiedBy>
  <cp:lastPrinted>2022-09-20T07:45:17Z</cp:lastPrinted>
  <dcterms:created xsi:type="dcterms:W3CDTF">2015-07-01T06:08:23Z</dcterms:created>
  <dcterms:modified xsi:type="dcterms:W3CDTF">2022-09-20T07:45:54Z</dcterms:modified>
</cp:coreProperties>
</file>