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04.2024\"/>
    </mc:Choice>
  </mc:AlternateContent>
  <bookViews>
    <workbookView xWindow="720" yWindow="4305" windowWidth="19440" windowHeight="8400" tabRatio="850" activeTab="1"/>
  </bookViews>
  <sheets>
    <sheet name="Подпрограмма 2" sheetId="4" r:id="rId1"/>
    <sheet name="Подпрограмма 2 (2)" sheetId="22" r:id="rId2"/>
  </sheets>
  <externalReferences>
    <externalReference r:id="rId3"/>
    <externalReference r:id="rId4"/>
  </externalReference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2 (2)'!#REF!</definedName>
    <definedName name="Z_359C8E5E_9871_416C_8416_05D2A4FF5688_.wvu.PrintArea" localSheetId="1" hidden="1">'Подпрограмма 2 (2)'!$A$1:$N$10</definedName>
    <definedName name="Z_676C7EBD_E16D_4DD0_B42E_F8075547C9A3_.wvu.PrintArea" localSheetId="1" hidden="1">'Подпрограмма 2 (2)'!$A$1:$N$10</definedName>
    <definedName name="Z_79A8BF50_58E9_46AC_AFD7_D75F740A8CFE_.wvu.PrintArea" localSheetId="1" hidden="1">'Подпрограмма 2 (2)'!$A$1:$N$10</definedName>
    <definedName name="Z_F75B3EC3_CC43_4B33_913D_5D7444E65C48_.wvu.PrintArea" localSheetId="1" hidden="1">'Подпрограмма 2 (2)'!$A$1:$N$10</definedName>
    <definedName name="_xlnm.Print_Titles" localSheetId="0">'Подпрограмма 2'!$3:$5</definedName>
    <definedName name="_xlnm.Print_Titles" localSheetId="1">'Подпрограмма 2 (2)'!$3:$6</definedName>
    <definedName name="_xlnm.Print_Area" localSheetId="0">'Подпрограмма 2'!$A$1:$V$23</definedName>
    <definedName name="_xlnm.Print_Area" localSheetId="1">'Подпрограмма 2 (2)'!$A$1:$M$10</definedName>
  </definedNames>
  <calcPr calcId="162913"/>
</workbook>
</file>

<file path=xl/calcChain.xml><?xml version="1.0" encoding="utf-8"?>
<calcChain xmlns="http://schemas.openxmlformats.org/spreadsheetml/2006/main">
  <c r="K10" i="22" l="1"/>
  <c r="L10" i="22"/>
  <c r="M10" i="22"/>
  <c r="J10" i="22" l="1"/>
  <c r="K9" i="22"/>
  <c r="M9" i="22"/>
  <c r="K8" i="22" l="1"/>
  <c r="M8" i="22"/>
  <c r="M7" i="22"/>
  <c r="K7" i="22" s="1"/>
  <c r="E8" i="4"/>
  <c r="E9" i="4"/>
  <c r="E10" i="4"/>
  <c r="E7" i="4"/>
  <c r="E13" i="4"/>
  <c r="E14" i="4"/>
  <c r="E15" i="4"/>
  <c r="E16" i="4"/>
  <c r="E17" i="4"/>
  <c r="E18" i="4"/>
  <c r="E19" i="4"/>
  <c r="E20" i="4"/>
  <c r="E12" i="4"/>
  <c r="F11" i="4"/>
  <c r="G11" i="4"/>
  <c r="H11" i="4"/>
  <c r="H23" i="4" s="1"/>
  <c r="I11" i="4"/>
  <c r="J11" i="4"/>
  <c r="K11" i="4"/>
  <c r="L11" i="4"/>
  <c r="M11" i="4"/>
  <c r="N11" i="4"/>
  <c r="O11" i="4"/>
  <c r="P11" i="4"/>
  <c r="Q11" i="4"/>
  <c r="R11" i="4"/>
  <c r="S11" i="4"/>
  <c r="T11" i="4"/>
  <c r="F6" i="4"/>
  <c r="F23" i="4" s="1"/>
  <c r="G6" i="4"/>
  <c r="G23" i="4" s="1"/>
  <c r="H6" i="4"/>
  <c r="I6" i="4"/>
  <c r="J6" i="4"/>
  <c r="K6" i="4"/>
  <c r="L6" i="4"/>
  <c r="M6" i="4"/>
  <c r="N6" i="4"/>
  <c r="O6" i="4"/>
  <c r="P6" i="4"/>
  <c r="Q6" i="4"/>
  <c r="R6" i="4"/>
  <c r="R23" i="4" s="1"/>
  <c r="S6" i="4"/>
  <c r="T6" i="4"/>
  <c r="E6" i="4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S21" i="4"/>
  <c r="T21" i="4"/>
  <c r="I22" i="4"/>
  <c r="J23" i="4"/>
  <c r="N23" i="4"/>
  <c r="I10" i="4"/>
  <c r="M10" i="4"/>
  <c r="R10" i="4"/>
  <c r="S10" i="4"/>
  <c r="T10" i="4"/>
  <c r="E11" i="4" l="1"/>
  <c r="E23" i="4" s="1"/>
  <c r="Q10" i="4"/>
  <c r="E26" i="4" l="1"/>
  <c r="T12" i="4" l="1"/>
  <c r="S12" i="4"/>
  <c r="R12" i="4"/>
  <c r="K23" i="4"/>
  <c r="L23" i="4"/>
  <c r="O23" i="4"/>
  <c r="P23" i="4"/>
  <c r="T23" i="4"/>
  <c r="Q17" i="4"/>
  <c r="M17" i="4"/>
  <c r="I17" i="4"/>
  <c r="Q16" i="4"/>
  <c r="M16" i="4"/>
  <c r="I16" i="4"/>
  <c r="Q15" i="4"/>
  <c r="M15" i="4"/>
  <c r="I15" i="4"/>
  <c r="Q14" i="4"/>
  <c r="M14" i="4"/>
  <c r="I14" i="4"/>
  <c r="Q12" i="4" l="1"/>
  <c r="S23" i="4" l="1"/>
  <c r="T9" i="4"/>
  <c r="R9" i="4"/>
  <c r="S9" i="4"/>
  <c r="Q20" i="4"/>
  <c r="M20" i="4"/>
  <c r="I20" i="4"/>
  <c r="Q19" i="4"/>
  <c r="M19" i="4"/>
  <c r="I19" i="4"/>
  <c r="Q18" i="4"/>
  <c r="M18" i="4"/>
  <c r="I18" i="4"/>
  <c r="Q13" i="4"/>
  <c r="M13" i="4"/>
  <c r="I13" i="4"/>
  <c r="M12" i="4"/>
  <c r="I12" i="4"/>
  <c r="M8" i="4"/>
  <c r="Q8" i="4"/>
  <c r="M9" i="4"/>
  <c r="Q7" i="4"/>
  <c r="M7" i="4"/>
  <c r="I7" i="4"/>
  <c r="I8" i="4"/>
  <c r="I9" i="4"/>
  <c r="M23" i="4" l="1"/>
  <c r="I23" i="4"/>
  <c r="Q23" i="4"/>
  <c r="Q9" i="4"/>
  <c r="H4" i="4" l="1"/>
  <c r="L4" i="4" s="1"/>
  <c r="P4" i="4" s="1"/>
  <c r="T4" i="4" s="1"/>
  <c r="K4" i="4"/>
  <c r="O4" i="4" s="1"/>
  <c r="S4" i="4" s="1"/>
  <c r="G25" i="4" l="1"/>
  <c r="T22" i="4" l="1"/>
  <c r="R22" i="4" s="1"/>
  <c r="Q22" i="4" s="1"/>
  <c r="O22" i="4" s="1"/>
  <c r="N22" i="4" s="1"/>
  <c r="M22" i="4" s="1"/>
  <c r="E22" i="4" l="1"/>
  <c r="E21" i="4" s="1"/>
  <c r="E28" i="4" s="1"/>
  <c r="F6" i="22" l="1"/>
  <c r="G6" i="22" s="1"/>
  <c r="H6" i="22" s="1"/>
  <c r="I6" i="22" s="1"/>
  <c r="J6" i="22" s="1"/>
  <c r="K6" i="22" s="1"/>
  <c r="C6" i="22"/>
  <c r="D6" i="22" s="1"/>
</calcChain>
</file>

<file path=xl/sharedStrings.xml><?xml version="1.0" encoding="utf-8"?>
<sst xmlns="http://schemas.openxmlformats.org/spreadsheetml/2006/main" count="114" uniqueCount="77">
  <si>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</si>
  <si>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</si>
  <si>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</si>
  <si>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</si>
  <si>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</si>
  <si>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</si>
  <si>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</si>
  <si>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</si>
  <si>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</si>
  <si>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Заполярного района</t>
  </si>
  <si>
    <t>Раздел 1. Энергоснабжение и повышение энергетической эффективности</t>
  </si>
  <si>
    <t>Раздел 2. Подготовка объектов коммунальной инфраструктуры к осенне-зимнему периоду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</si>
  <si>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</si>
  <si>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</si>
  <si>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</si>
  <si>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</si>
  <si>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</si>
  <si>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</si>
  <si>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</si>
  <si>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</si>
  <si>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</si>
  <si>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</si>
  <si>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</si>
  <si>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</si>
  <si>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</si>
  <si>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</si>
  <si>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</si>
  <si>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1</t>
  </si>
  <si>
    <t>2</t>
  </si>
  <si>
    <t>ИТОГО</t>
  </si>
  <si>
    <t>Разработка проектной документации на реконструкцию ЛЭП в п. Амдерма</t>
  </si>
  <si>
    <t>2.1</t>
  </si>
  <si>
    <t>2.2</t>
  </si>
  <si>
    <t>2.3</t>
  </si>
  <si>
    <t>2.4</t>
  </si>
  <si>
    <t>2.5</t>
  </si>
  <si>
    <t>2.6</t>
  </si>
  <si>
    <t>1.1</t>
  </si>
  <si>
    <t>1.2</t>
  </si>
  <si>
    <t>1.3</t>
  </si>
  <si>
    <t>МП ЗР "СЖКС"</t>
  </si>
  <si>
    <t>районный бюджет</t>
  </si>
  <si>
    <t>Отчет об использовании денежных средств в рамках исполнения мероприятий муниципальной программы «Развитие энергетики муниципального района «Заполярный район» на 2021-2030 годы»</t>
  </si>
  <si>
    <t>ООО "СЕВЕРНАЯ ТЭСК"</t>
  </si>
  <si>
    <t>Отчет об использовании денежных средств в рамках исполнения мероприятий муниципальной программы                                                                                                                                   «Развитие энергетики муниципального района «Заполярный район» на 2021-2030 годы»</t>
  </si>
  <si>
    <t>% кассового исполнения средств районного бюджета в отчетном периоде по отношению к графе 9</t>
  </si>
  <si>
    <t>% фактического исполнения средств районного бюджета в отчетном периоде по отношению к графе 9</t>
  </si>
  <si>
    <t>2.7</t>
  </si>
  <si>
    <t>2.8</t>
  </si>
  <si>
    <t>2.9</t>
  </si>
  <si>
    <t>Цена по контракту, руб.</t>
  </si>
  <si>
    <t>План на 2024 год</t>
  </si>
  <si>
    <t>План на 01.04.2024</t>
  </si>
  <si>
    <t>Приобретение участка высоковольтной ЛЭП 10 кВ в с. Несь Сельского поселения «Канинский сельсовет» ЗР НАО</t>
  </si>
  <si>
    <t>Строительство ЛЭП 0,4 кВ в п. Хонгурей Сельского поселения "Пустозерский сельсовет" ЗР НАО</t>
  </si>
  <si>
    <t>Капитальный ремонт  высоковольтной воздушной линии электропередач 6 кВ и трансформаторных подстанций в п. Красное</t>
  </si>
  <si>
    <t>Администрация поселения</t>
  </si>
  <si>
    <t>1.4</t>
  </si>
  <si>
    <t>Капитальный ремонт участка тепловой сети (к школе и больнице) в с. Оксино</t>
  </si>
  <si>
    <t>Капитальный ремонт тепловых сетей в п. Амдерма (от ТК№1 до ТК в районе д.11 ул. Ленина)</t>
  </si>
  <si>
    <t>Капитальный ремонт котельной № 1 в с. Оксино (замена дымовой трубы)</t>
  </si>
  <si>
    <t>Капитальный ремонт котельной № 2 в  с. Оксино (замена дымовой трубы)</t>
  </si>
  <si>
    <t>Капитальный ремонт кровли здания ДЭС в с. Великовисочное</t>
  </si>
  <si>
    <t>Капитальный ремонт кровли здания ДЭС в д. Пылемец</t>
  </si>
  <si>
    <t>Капитальный ремонт кровли и замена дверных блоков в здании ДЭС п. Харута</t>
  </si>
  <si>
    <t>Капитальный ремонт ЛЭП на участке КТП№1-КТП№2-КТП№3  в п. Усть-Кара</t>
  </si>
  <si>
    <t>Выполнение работ по изготовлению, доставке и монтажу быстровозводимого здания ДЭС в п. Хорей-Вер</t>
  </si>
  <si>
    <t>Раздел 3. Увеличение количества случаев использования в качестве источников энергии вторичных энергетических ресурсов и (или) возобновляемых источников энергии</t>
  </si>
  <si>
    <t>Установка 4 ветрогенераторов в д. Кия</t>
  </si>
  <si>
    <t>3</t>
  </si>
  <si>
    <t>3.1</t>
  </si>
  <si>
    <t xml:space="preserve">№ 0184300000420000063 от 13.06.2020 </t>
  </si>
  <si>
    <t>№124/2023 от 27.10.2023</t>
  </si>
  <si>
    <t>ООО "Опора"</t>
  </si>
  <si>
    <t>№ 12/2023 от 15.02.2023</t>
  </si>
  <si>
    <t>ООО "ОРИОН"</t>
  </si>
  <si>
    <t>по состоянию на 01 апреля 2024  года (с начала года нарастающим итогом)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</si>
</sst>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#,##0.0"/>
    <numFmt numFmtId="166" formatCode="0.0%"/>
    <numFmt numFmtId="167" formatCode="_-* #,##0.0_р_._-;\-* #,##0.0_р_._-;_-* &quot;-&quot;?_р_._-;_-@_-"/>
    <numFmt numFmtId="168" formatCode="#,##0.0\ _₽"/>
    <numFmt numFmtId="169" formatCode="_-* #,##0.0\ _₽_-;\-* #,##0.0\ _₽_-;_-* &quot;-&quot;?\ _₽_-;_-@_-"/>
    <numFmt numFmtId="170" formatCode="_-* #,##0.0_р_._-;\-* #,##0.0_р_._-;_-* &quot;-&quot;??_р_._-;_-@_-"/>
    <numFmt numFmtId="171" formatCode="#,##0.0_ ;\-#,##0.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6" fillId="0" borderId="0" xfId="0" applyFont="1"/>
    <xf numFmtId="0" fontId="6" fillId="0" borderId="0" xfId="0" applyFont="1" applyFill="1"/>
    <xf numFmtId="165" fontId="7" fillId="0" borderId="1" xfId="0" applyNumberFormat="1" applyFont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8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wrapText="1"/>
    </xf>
    <xf numFmtId="0" fontId="6" fillId="0" borderId="1" xfId="0" applyFont="1" applyFill="1" applyBorder="1"/>
    <xf numFmtId="0" fontId="12" fillId="0" borderId="0" xfId="0" applyFont="1" applyFill="1"/>
    <xf numFmtId="167" fontId="6" fillId="0" borderId="1" xfId="2" applyNumberFormat="1" applyFont="1" applyFill="1" applyBorder="1" applyAlignment="1">
      <alignment horizontal="center" vertical="center" wrapText="1"/>
    </xf>
    <xf numFmtId="166" fontId="11" fillId="0" borderId="1" xfId="6" applyNumberFormat="1" applyFont="1" applyFill="1" applyBorder="1" applyAlignment="1">
      <alignment horizontal="center" vertical="center" wrapText="1"/>
    </xf>
    <xf numFmtId="0" fontId="11" fillId="0" borderId="1" xfId="0" applyFont="1" applyFill="1" applyBorder="1"/>
    <xf numFmtId="168" fontId="8" fillId="0" borderId="1" xfId="0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167" fontId="11" fillId="0" borderId="1" xfId="2" applyNumberFormat="1" applyFont="1" applyFill="1" applyBorder="1" applyAlignment="1">
      <alignment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justify" vertical="center" wrapText="1"/>
    </xf>
    <xf numFmtId="167" fontId="6" fillId="0" borderId="1" xfId="2" applyNumberFormat="1" applyFont="1" applyFill="1" applyBorder="1" applyAlignment="1">
      <alignment vertical="center" wrapText="1"/>
    </xf>
    <xf numFmtId="170" fontId="6" fillId="0" borderId="1" xfId="2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169" fontId="6" fillId="0" borderId="1" xfId="2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wrapText="1"/>
    </xf>
    <xf numFmtId="14" fontId="6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>
      <alignment horizontal="center" vertical="center" wrapText="1"/>
    </xf>
    <xf numFmtId="170" fontId="6" fillId="0" borderId="1" xfId="2" applyNumberFormat="1" applyFont="1" applyFill="1" applyBorder="1" applyAlignment="1">
      <alignment vertical="center"/>
    </xf>
    <xf numFmtId="164" fontId="11" fillId="0" borderId="1" xfId="2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/>
    <xf numFmtId="4" fontId="6" fillId="0" borderId="0" xfId="0" applyNumberFormat="1" applyFont="1" applyFill="1"/>
    <xf numFmtId="165" fontId="5" fillId="0" borderId="1" xfId="0" applyNumberFormat="1" applyFont="1" applyBorder="1" applyAlignment="1">
      <alignment horizontal="center" wrapText="1"/>
    </xf>
    <xf numFmtId="165" fontId="5" fillId="2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Border="1" applyAlignment="1">
      <alignment horizontal="center"/>
    </xf>
    <xf numFmtId="171" fontId="5" fillId="0" borderId="1" xfId="0" applyNumberFormat="1" applyFont="1" applyBorder="1" applyAlignment="1">
      <alignment horizontal="center" wrapText="1"/>
    </xf>
    <xf numFmtId="164" fontId="6" fillId="0" borderId="1" xfId="2" applyNumberFormat="1" applyFont="1" applyFill="1" applyBorder="1" applyAlignment="1"/>
    <xf numFmtId="0" fontId="6" fillId="0" borderId="1" xfId="0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165" fontId="5" fillId="0" borderId="1" xfId="0" applyNumberFormat="1" applyFont="1" applyFill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2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2" borderId="2" xfId="0" applyFont="1" applyFill="1" applyBorder="1" applyAlignment="1">
      <alignment horizontal="center" vertical="center" wrapText="1"/>
    </xf>
    <xf numFmtId="14" fontId="6" fillId="0" borderId="3" xfId="0" applyNumberFormat="1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center" wrapText="1"/>
    </xf>
    <xf numFmtId="0" fontId="11" fillId="0" borderId="4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</cellXfs>
  <cellStyles count="7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Процентный" xfId="6" builtinId="5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90;&#1076;&#1077;&#1083;%20&#1088;&#1072;&#1079;&#1074;&#1080;&#1090;&#1080;&#1103;%20&#1101;&#1082;&#1086;&#1085;&#1086;&#1084;&#1080;&#1082;&#1080;\&#1069;&#1050;&#1054;&#1053;&#1054;&#1052;&#1048;&#1050;&#1040;\&#1055;&#1056;&#1054;&#1043;&#1056;&#1040;&#1052;&#1052;&#1067;%20%20%20%20%202\11.%20&#1052;&#1055;%20&#1056;&#1072;&#1079;&#1074;&#1080;&#1090;&#1080;&#1077;%20&#1101;&#1085;&#1077;&#1088;&#1075;&#1077;&#1090;&#1080;&#1082;&#1080;%20&#1089;%202021%20&#1075;\&#1048;&#1079;&#1084;&#1077;&#1085;&#1077;&#1085;&#1080;&#1103;%202021%20&#1075;\&#1072;&#1087;&#1088;&#1077;&#1083;&#1100;%202021\&#1055;&#1056;&#1054;&#1045;&#1050;&#1058;%20&#1058;&#1069;&#1054;%20&#1082;%20&#1087;&#1088;&#1086;&#1075;&#1088;&#1072;&#1084;&#1084;&#1077;%20&#1056;&#1072;&#1079;&#1074;&#1080;&#1090;&#1080;&#1077;%20&#1101;&#1085;&#1077;&#1088;&#1075;&#1077;&#1090;&#1080;&#1082;&#108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4;&#1041;&#1052;&#1045;&#1053;%20&#1044;&#1054;&#1050;&#1059;&#1052;&#1045;&#1053;&#1058;&#1040;&#1052;&#1048;\&#1069;&#1050;&#1054;&#1053;&#1054;&#1052;&#1048;&#1050;&#1040;\&#1086;&#1090;%20&#1059;&#1060;\&#1052;&#1055;%20&#1085;&#1072;%2001.07.2023\&#1056;&#1072;&#1079;&#1074;.&#1101;&#1085;&#1077;&#1088;&#1075;&#1077;&#1090;&#1080;&#1082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 2-ТЭО"/>
    </sheetNames>
    <sheetDataSet>
      <sheetData sheetId="0" refreshError="1"/>
      <sheetData sheetId="1" refreshError="1">
        <row r="8">
          <cell r="N8" t="str">
            <v>внебюдж источники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99">
          <cell r="W99">
            <v>53336100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58"/>
  <sheetViews>
    <sheetView view="pageBreakPreview" zoomScale="70" zoomScaleNormal="70" zoomScaleSheetLayoutView="70" workbookViewId="0">
      <pane xSplit="4" ySplit="5" topLeftCell="E9" activePane="bottomRight" state="frozen"/>
      <selection pane="topRight"/>
      <selection pane="bottomLeft"/>
      <selection pane="bottomRight" activeCell="A2" sqref="A2:V2"/>
    </sheetView>
  </sheetViews>
  <sheetFormatPr defaultRowHeight="15.75" x14ac:dyDescent="0.25"/>
  <cols>
    <col min="1" max="1" width="7.5703125" style="2" customWidth="1"/>
    <col min="2" max="2" width="46.28515625" style="2" customWidth="1"/>
    <col min="3" max="3" width="22.7109375" style="2" customWidth="1"/>
    <col min="4" max="4" width="23.5703125" style="2" customWidth="1"/>
    <col min="5" max="12" width="16.85546875" style="2" customWidth="1"/>
    <col min="13" max="13" width="14.85546875" style="9" customWidth="1"/>
    <col min="14" max="14" width="15.28515625" style="9" customWidth="1"/>
    <col min="15" max="16" width="16.42578125" style="9" customWidth="1"/>
    <col min="17" max="17" width="16" style="9" customWidth="1"/>
    <col min="18" max="19" width="15.140625" style="9" customWidth="1"/>
    <col min="20" max="20" width="14.85546875" style="9" customWidth="1"/>
    <col min="21" max="21" width="26" style="9" customWidth="1"/>
    <col min="22" max="22" width="26.140625" style="9" customWidth="1"/>
    <col min="23" max="16384" width="9.140625" style="2"/>
  </cols>
  <sheetData>
    <row r="1" spans="1:22" ht="32.25" customHeight="1" x14ac:dyDescent="0.25">
      <c r="A1" s="57" t="s">
        <v>42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</row>
    <row r="2" spans="1:22" ht="20.25" customHeight="1" x14ac:dyDescent="0.25">
      <c r="A2" s="58" t="s">
        <v>76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60"/>
    </row>
    <row r="3" spans="1:22" s="7" customFormat="1" ht="27" customHeight="1" x14ac:dyDescent="0.25">
      <c r="A3" s="61" t="s">
        <v>8</v>
      </c>
      <c r="B3" s="61" t="s">
        <v>6</v>
      </c>
      <c r="C3" s="61" t="s">
        <v>2</v>
      </c>
      <c r="D3" s="61" t="s">
        <v>7</v>
      </c>
      <c r="E3" s="62" t="s">
        <v>51</v>
      </c>
      <c r="F3" s="63"/>
      <c r="G3" s="63"/>
      <c r="H3" s="64"/>
      <c r="I3" s="62" t="s">
        <v>52</v>
      </c>
      <c r="J3" s="63"/>
      <c r="K3" s="63"/>
      <c r="L3" s="64"/>
      <c r="M3" s="62" t="s">
        <v>3</v>
      </c>
      <c r="N3" s="63"/>
      <c r="O3" s="63"/>
      <c r="P3" s="64"/>
      <c r="Q3" s="61" t="s">
        <v>4</v>
      </c>
      <c r="R3" s="61"/>
      <c r="S3" s="61"/>
      <c r="T3" s="61"/>
      <c r="U3" s="61" t="s">
        <v>45</v>
      </c>
      <c r="V3" s="61" t="s">
        <v>46</v>
      </c>
    </row>
    <row r="4" spans="1:22" s="7" customFormat="1" ht="66.75" customHeight="1" x14ac:dyDescent="0.25">
      <c r="A4" s="61"/>
      <c r="B4" s="61"/>
      <c r="C4" s="61"/>
      <c r="D4" s="61"/>
      <c r="E4" s="28" t="s">
        <v>0</v>
      </c>
      <c r="F4" s="28" t="s">
        <v>5</v>
      </c>
      <c r="G4" s="28" t="s">
        <v>41</v>
      </c>
      <c r="H4" s="28" t="str">
        <f>'[1]Приложение 2-ТЭО'!$N$8</f>
        <v>внебюдж источники</v>
      </c>
      <c r="I4" s="28" t="s">
        <v>0</v>
      </c>
      <c r="J4" s="28" t="s">
        <v>5</v>
      </c>
      <c r="K4" s="28" t="str">
        <f>G4</f>
        <v>районный бюджет</v>
      </c>
      <c r="L4" s="28" t="str">
        <f>H4</f>
        <v>внебюдж источники</v>
      </c>
      <c r="M4" s="28" t="s">
        <v>0</v>
      </c>
      <c r="N4" s="28" t="s">
        <v>5</v>
      </c>
      <c r="O4" s="28" t="str">
        <f>K4</f>
        <v>районный бюджет</v>
      </c>
      <c r="P4" s="28" t="str">
        <f>L4</f>
        <v>внебюдж источники</v>
      </c>
      <c r="Q4" s="28" t="s">
        <v>0</v>
      </c>
      <c r="R4" s="28" t="s">
        <v>5</v>
      </c>
      <c r="S4" s="28" t="str">
        <f>O4</f>
        <v>районный бюджет</v>
      </c>
      <c r="T4" s="22" t="str">
        <f>P4</f>
        <v>внебюдж источники</v>
      </c>
      <c r="U4" s="61"/>
      <c r="V4" s="61"/>
    </row>
    <row r="5" spans="1:22" s="7" customFormat="1" x14ac:dyDescent="0.25">
      <c r="A5" s="28">
        <v>1</v>
      </c>
      <c r="B5" s="28">
        <v>2</v>
      </c>
      <c r="C5" s="28">
        <v>3</v>
      </c>
      <c r="D5" s="28">
        <v>4</v>
      </c>
      <c r="E5" s="28">
        <v>5</v>
      </c>
      <c r="F5" s="28">
        <v>6</v>
      </c>
      <c r="G5" s="28">
        <v>7</v>
      </c>
      <c r="H5" s="28">
        <v>8</v>
      </c>
      <c r="I5" s="28">
        <v>9</v>
      </c>
      <c r="J5" s="28">
        <v>10</v>
      </c>
      <c r="K5" s="28">
        <v>11</v>
      </c>
      <c r="L5" s="28">
        <v>12</v>
      </c>
      <c r="M5" s="28">
        <v>13</v>
      </c>
      <c r="N5" s="28">
        <v>14</v>
      </c>
      <c r="O5" s="28">
        <v>15</v>
      </c>
      <c r="P5" s="28">
        <v>16</v>
      </c>
      <c r="Q5" s="28">
        <v>17</v>
      </c>
      <c r="R5" s="28">
        <v>18</v>
      </c>
      <c r="S5" s="28">
        <v>19</v>
      </c>
      <c r="T5" s="28">
        <v>20</v>
      </c>
      <c r="U5" s="28">
        <v>21</v>
      </c>
      <c r="V5" s="28">
        <v>22</v>
      </c>
    </row>
    <row r="6" spans="1:22" s="7" customFormat="1" ht="16.5" customHeight="1" x14ac:dyDescent="0.25">
      <c r="A6" s="16" t="s">
        <v>27</v>
      </c>
      <c r="B6" s="65" t="s">
        <v>10</v>
      </c>
      <c r="C6" s="65"/>
      <c r="D6" s="65"/>
      <c r="E6" s="17">
        <f>SUM(E7:E10)</f>
        <v>32518.899999999998</v>
      </c>
      <c r="F6" s="17">
        <f t="shared" ref="F6:T6" si="0">SUM(F7:F10)</f>
        <v>0</v>
      </c>
      <c r="G6" s="17">
        <f t="shared" si="0"/>
        <v>27885.399999999998</v>
      </c>
      <c r="H6" s="17">
        <f t="shared" si="0"/>
        <v>4633.5</v>
      </c>
      <c r="I6" s="17">
        <f t="shared" si="0"/>
        <v>0</v>
      </c>
      <c r="J6" s="17">
        <f t="shared" si="0"/>
        <v>0</v>
      </c>
      <c r="K6" s="17">
        <f t="shared" si="0"/>
        <v>0</v>
      </c>
      <c r="L6" s="17">
        <f t="shared" si="0"/>
        <v>0</v>
      </c>
      <c r="M6" s="17">
        <f t="shared" si="0"/>
        <v>0</v>
      </c>
      <c r="N6" s="17">
        <f t="shared" si="0"/>
        <v>0</v>
      </c>
      <c r="O6" s="17">
        <f t="shared" si="0"/>
        <v>0</v>
      </c>
      <c r="P6" s="17">
        <f t="shared" si="0"/>
        <v>0</v>
      </c>
      <c r="Q6" s="17">
        <f t="shared" si="0"/>
        <v>0</v>
      </c>
      <c r="R6" s="17">
        <f t="shared" si="0"/>
        <v>0</v>
      </c>
      <c r="S6" s="17">
        <f t="shared" si="0"/>
        <v>0</v>
      </c>
      <c r="T6" s="17">
        <f t="shared" si="0"/>
        <v>0</v>
      </c>
      <c r="U6" s="11"/>
      <c r="V6" s="11"/>
    </row>
    <row r="7" spans="1:22" s="7" customFormat="1" ht="31.5" x14ac:dyDescent="0.25">
      <c r="A7" s="18" t="s">
        <v>37</v>
      </c>
      <c r="B7" s="19" t="s">
        <v>30</v>
      </c>
      <c r="C7" s="6" t="s">
        <v>9</v>
      </c>
      <c r="D7" s="6" t="s">
        <v>1</v>
      </c>
      <c r="E7" s="20">
        <f>SUM(F7:H7)</f>
        <v>1800</v>
      </c>
      <c r="F7" s="20">
        <v>0</v>
      </c>
      <c r="G7" s="21">
        <v>1800</v>
      </c>
      <c r="H7" s="30">
        <v>0</v>
      </c>
      <c r="I7" s="20">
        <f t="shared" ref="I7:I8" si="1">SUM(J7:L7)</f>
        <v>0</v>
      </c>
      <c r="J7" s="20">
        <v>0</v>
      </c>
      <c r="K7" s="24">
        <v>0</v>
      </c>
      <c r="L7" s="24">
        <v>0</v>
      </c>
      <c r="M7" s="20">
        <f t="shared" ref="M7" si="2">SUM(N7:P7)</f>
        <v>0</v>
      </c>
      <c r="N7" s="20">
        <v>0</v>
      </c>
      <c r="O7" s="24">
        <v>0</v>
      </c>
      <c r="P7" s="24">
        <v>0</v>
      </c>
      <c r="Q7" s="20">
        <f t="shared" ref="Q7" si="3">SUM(R7:T7)</f>
        <v>0</v>
      </c>
      <c r="R7" s="20">
        <v>0</v>
      </c>
      <c r="S7" s="24">
        <v>0</v>
      </c>
      <c r="T7" s="24">
        <v>0</v>
      </c>
      <c r="U7" s="10">
        <v>0</v>
      </c>
      <c r="V7" s="10">
        <v>0</v>
      </c>
    </row>
    <row r="8" spans="1:22" s="7" customFormat="1" ht="47.25" x14ac:dyDescent="0.25">
      <c r="A8" s="18" t="s">
        <v>38</v>
      </c>
      <c r="B8" s="23" t="s">
        <v>53</v>
      </c>
      <c r="C8" s="6" t="s">
        <v>9</v>
      </c>
      <c r="D8" s="6" t="s">
        <v>40</v>
      </c>
      <c r="E8" s="20">
        <f t="shared" ref="E8:E10" si="4">SUM(F8:H8)</f>
        <v>4225.2</v>
      </c>
      <c r="F8" s="20">
        <v>0</v>
      </c>
      <c r="G8" s="29">
        <v>3521</v>
      </c>
      <c r="H8" s="29">
        <v>704.2</v>
      </c>
      <c r="I8" s="20">
        <f t="shared" si="1"/>
        <v>0</v>
      </c>
      <c r="J8" s="20">
        <v>0</v>
      </c>
      <c r="K8" s="24">
        <v>0</v>
      </c>
      <c r="L8" s="24">
        <v>0</v>
      </c>
      <c r="M8" s="20">
        <f t="shared" ref="M8:M9" si="5">SUM(N8:P8)</f>
        <v>0</v>
      </c>
      <c r="N8" s="20">
        <v>0</v>
      </c>
      <c r="O8" s="24">
        <v>0</v>
      </c>
      <c r="P8" s="24">
        <v>0</v>
      </c>
      <c r="Q8" s="20">
        <f t="shared" ref="Q8:Q9" si="6">SUM(R8:T8)</f>
        <v>0</v>
      </c>
      <c r="R8" s="20">
        <v>0</v>
      </c>
      <c r="S8" s="24">
        <v>0</v>
      </c>
      <c r="T8" s="24">
        <v>0</v>
      </c>
      <c r="U8" s="10">
        <v>0</v>
      </c>
      <c r="V8" s="10">
        <v>0</v>
      </c>
    </row>
    <row r="9" spans="1:22" s="7" customFormat="1" ht="47.25" x14ac:dyDescent="0.25">
      <c r="A9" s="18" t="s">
        <v>39</v>
      </c>
      <c r="B9" s="23" t="s">
        <v>54</v>
      </c>
      <c r="C9" s="6" t="s">
        <v>9</v>
      </c>
      <c r="D9" s="6" t="s">
        <v>40</v>
      </c>
      <c r="E9" s="20">
        <f t="shared" si="4"/>
        <v>23575.599999999999</v>
      </c>
      <c r="F9" s="20">
        <v>0</v>
      </c>
      <c r="G9" s="29">
        <v>19646.3</v>
      </c>
      <c r="H9" s="29">
        <v>3929.3</v>
      </c>
      <c r="I9" s="20">
        <f>SUM(J9:L9)</f>
        <v>0</v>
      </c>
      <c r="J9" s="20">
        <v>0</v>
      </c>
      <c r="K9" s="24">
        <v>0</v>
      </c>
      <c r="L9" s="24">
        <v>0</v>
      </c>
      <c r="M9" s="20">
        <f t="shared" si="5"/>
        <v>0</v>
      </c>
      <c r="N9" s="20">
        <v>0</v>
      </c>
      <c r="O9" s="24">
        <v>0</v>
      </c>
      <c r="P9" s="24">
        <v>0</v>
      </c>
      <c r="Q9" s="20">
        <f t="shared" si="6"/>
        <v>0</v>
      </c>
      <c r="R9" s="20">
        <f t="shared" ref="R9:T10" si="7">N9</f>
        <v>0</v>
      </c>
      <c r="S9" s="24">
        <f t="shared" si="7"/>
        <v>0</v>
      </c>
      <c r="T9" s="24">
        <f t="shared" si="7"/>
        <v>0</v>
      </c>
      <c r="U9" s="10">
        <v>0</v>
      </c>
      <c r="V9" s="10">
        <v>0</v>
      </c>
    </row>
    <row r="10" spans="1:22" s="7" customFormat="1" ht="47.25" x14ac:dyDescent="0.25">
      <c r="A10" s="18" t="s">
        <v>57</v>
      </c>
      <c r="B10" s="23" t="s">
        <v>55</v>
      </c>
      <c r="C10" s="6" t="s">
        <v>9</v>
      </c>
      <c r="D10" s="6" t="s">
        <v>56</v>
      </c>
      <c r="E10" s="20">
        <f t="shared" si="4"/>
        <v>2918.1</v>
      </c>
      <c r="F10" s="20">
        <v>0</v>
      </c>
      <c r="G10" s="29">
        <v>2918.1</v>
      </c>
      <c r="H10" s="29">
        <v>0</v>
      </c>
      <c r="I10" s="20">
        <f>SUM(J10:L10)</f>
        <v>0</v>
      </c>
      <c r="J10" s="20">
        <v>0</v>
      </c>
      <c r="K10" s="24">
        <v>0</v>
      </c>
      <c r="L10" s="24">
        <v>0</v>
      </c>
      <c r="M10" s="20">
        <f t="shared" ref="M10" si="8">SUM(N10:P10)</f>
        <v>0</v>
      </c>
      <c r="N10" s="20">
        <v>0</v>
      </c>
      <c r="O10" s="24">
        <v>0</v>
      </c>
      <c r="P10" s="24">
        <v>0</v>
      </c>
      <c r="Q10" s="20">
        <f t="shared" ref="Q10" si="9">SUM(R10:T10)</f>
        <v>0</v>
      </c>
      <c r="R10" s="20">
        <f t="shared" si="7"/>
        <v>0</v>
      </c>
      <c r="S10" s="24">
        <f t="shared" si="7"/>
        <v>0</v>
      </c>
      <c r="T10" s="24">
        <f t="shared" si="7"/>
        <v>0</v>
      </c>
      <c r="U10" s="10">
        <v>0</v>
      </c>
      <c r="V10" s="10">
        <v>0</v>
      </c>
    </row>
    <row r="11" spans="1:22" s="7" customFormat="1" ht="33.75" customHeight="1" x14ac:dyDescent="0.25">
      <c r="A11" s="16" t="s">
        <v>28</v>
      </c>
      <c r="B11" s="65" t="s">
        <v>11</v>
      </c>
      <c r="C11" s="65"/>
      <c r="D11" s="65"/>
      <c r="E11" s="17">
        <f>SUM(E12:E20)</f>
        <v>42378.6</v>
      </c>
      <c r="F11" s="17">
        <f t="shared" ref="F11:T11" si="10">SUM(F12:F20)</f>
        <v>25278.000000000004</v>
      </c>
      <c r="G11" s="17">
        <f t="shared" si="10"/>
        <v>11951.400000000001</v>
      </c>
      <c r="H11" s="17">
        <f t="shared" si="10"/>
        <v>5149.2</v>
      </c>
      <c r="I11" s="17">
        <f t="shared" si="10"/>
        <v>0</v>
      </c>
      <c r="J11" s="17">
        <f t="shared" si="10"/>
        <v>0</v>
      </c>
      <c r="K11" s="17">
        <f t="shared" si="10"/>
        <v>0</v>
      </c>
      <c r="L11" s="17">
        <f t="shared" si="10"/>
        <v>0</v>
      </c>
      <c r="M11" s="17">
        <f t="shared" si="10"/>
        <v>0</v>
      </c>
      <c r="N11" s="17">
        <f t="shared" si="10"/>
        <v>0</v>
      </c>
      <c r="O11" s="17">
        <f t="shared" si="10"/>
        <v>0</v>
      </c>
      <c r="P11" s="17">
        <f t="shared" si="10"/>
        <v>0</v>
      </c>
      <c r="Q11" s="17">
        <f t="shared" si="10"/>
        <v>0</v>
      </c>
      <c r="R11" s="17">
        <f t="shared" si="10"/>
        <v>0</v>
      </c>
      <c r="S11" s="17">
        <f t="shared" si="10"/>
        <v>0</v>
      </c>
      <c r="T11" s="17">
        <f t="shared" si="10"/>
        <v>0</v>
      </c>
      <c r="U11" s="10">
        <v>0</v>
      </c>
      <c r="V11" s="10">
        <v>0</v>
      </c>
    </row>
    <row r="12" spans="1:22" s="7" customFormat="1" ht="31.5" x14ac:dyDescent="0.25">
      <c r="A12" s="18" t="s">
        <v>31</v>
      </c>
      <c r="B12" s="26" t="s">
        <v>58</v>
      </c>
      <c r="C12" s="6" t="s">
        <v>9</v>
      </c>
      <c r="D12" s="6" t="s">
        <v>40</v>
      </c>
      <c r="E12" s="20">
        <f>F12+G12+H12</f>
        <v>2795.5</v>
      </c>
      <c r="F12" s="36">
        <v>2629.1</v>
      </c>
      <c r="G12" s="36">
        <v>138.4</v>
      </c>
      <c r="H12" s="36">
        <v>28</v>
      </c>
      <c r="I12" s="20">
        <f t="shared" ref="I12:I20" si="11">SUM(J12:L12)</f>
        <v>0</v>
      </c>
      <c r="J12" s="20">
        <v>0</v>
      </c>
      <c r="K12" s="21">
        <v>0</v>
      </c>
      <c r="L12" s="21">
        <v>0</v>
      </c>
      <c r="M12" s="20">
        <f t="shared" ref="M12:M20" si="12">SUM(N12:P12)</f>
        <v>0</v>
      </c>
      <c r="N12" s="20">
        <v>0</v>
      </c>
      <c r="O12" s="21">
        <v>0</v>
      </c>
      <c r="P12" s="21">
        <v>0</v>
      </c>
      <c r="Q12" s="20">
        <f t="shared" ref="Q12" si="13">SUM(R12:T12)</f>
        <v>0</v>
      </c>
      <c r="R12" s="20">
        <f>N12</f>
        <v>0</v>
      </c>
      <c r="S12" s="24">
        <f>O12</f>
        <v>0</v>
      </c>
      <c r="T12" s="24">
        <f>P12</f>
        <v>0</v>
      </c>
      <c r="U12" s="10">
        <v>0</v>
      </c>
      <c r="V12" s="10">
        <v>0</v>
      </c>
    </row>
    <row r="13" spans="1:22" s="7" customFormat="1" ht="75.75" customHeight="1" x14ac:dyDescent="0.25">
      <c r="A13" s="18" t="s">
        <v>32</v>
      </c>
      <c r="B13" s="26" t="s">
        <v>59</v>
      </c>
      <c r="C13" s="6" t="s">
        <v>9</v>
      </c>
      <c r="D13" s="6" t="s">
        <v>40</v>
      </c>
      <c r="E13" s="20">
        <f t="shared" ref="E13:E20" si="14">F13+G13+H13</f>
        <v>9979.2999999999993</v>
      </c>
      <c r="F13" s="37">
        <v>9385.4</v>
      </c>
      <c r="G13" s="38">
        <v>494</v>
      </c>
      <c r="H13" s="37">
        <v>99.9</v>
      </c>
      <c r="I13" s="20">
        <f t="shared" si="11"/>
        <v>0</v>
      </c>
      <c r="J13" s="20">
        <v>0</v>
      </c>
      <c r="K13" s="24">
        <v>0</v>
      </c>
      <c r="L13" s="24">
        <v>0</v>
      </c>
      <c r="M13" s="20">
        <f t="shared" si="12"/>
        <v>0</v>
      </c>
      <c r="N13" s="20">
        <v>0</v>
      </c>
      <c r="O13" s="24">
        <v>0</v>
      </c>
      <c r="P13" s="24">
        <v>0</v>
      </c>
      <c r="Q13" s="20">
        <f t="shared" ref="Q13:Q20" si="15">SUM(R13:T13)</f>
        <v>0</v>
      </c>
      <c r="R13" s="20">
        <v>0</v>
      </c>
      <c r="S13" s="24">
        <v>0</v>
      </c>
      <c r="T13" s="24">
        <v>0</v>
      </c>
      <c r="U13" s="10">
        <v>0</v>
      </c>
      <c r="V13" s="10">
        <v>0</v>
      </c>
    </row>
    <row r="14" spans="1:22" s="7" customFormat="1" ht="56.25" customHeight="1" x14ac:dyDescent="0.25">
      <c r="A14" s="18" t="s">
        <v>33</v>
      </c>
      <c r="B14" s="26" t="s">
        <v>60</v>
      </c>
      <c r="C14" s="6" t="s">
        <v>9</v>
      </c>
      <c r="D14" s="6" t="s">
        <v>40</v>
      </c>
      <c r="E14" s="20">
        <f t="shared" si="14"/>
        <v>1979.6</v>
      </c>
      <c r="F14" s="37">
        <v>1861.7</v>
      </c>
      <c r="G14" s="38">
        <v>98.1</v>
      </c>
      <c r="H14" s="37">
        <v>19.8</v>
      </c>
      <c r="I14" s="20">
        <f t="shared" ref="I14:I17" si="16">SUM(J14:L14)</f>
        <v>0</v>
      </c>
      <c r="J14" s="20">
        <v>0</v>
      </c>
      <c r="K14" s="24">
        <v>0</v>
      </c>
      <c r="L14" s="24">
        <v>0</v>
      </c>
      <c r="M14" s="20">
        <f t="shared" ref="M14:M17" si="17">SUM(N14:P14)</f>
        <v>0</v>
      </c>
      <c r="N14" s="20">
        <v>0</v>
      </c>
      <c r="O14" s="24">
        <v>0</v>
      </c>
      <c r="P14" s="24">
        <v>0</v>
      </c>
      <c r="Q14" s="20">
        <f t="shared" ref="Q14:Q17" si="18">SUM(R14:T14)</f>
        <v>0</v>
      </c>
      <c r="R14" s="20">
        <v>0</v>
      </c>
      <c r="S14" s="24">
        <v>0</v>
      </c>
      <c r="T14" s="24">
        <v>0</v>
      </c>
      <c r="U14" s="10">
        <v>0</v>
      </c>
      <c r="V14" s="10">
        <v>0</v>
      </c>
    </row>
    <row r="15" spans="1:22" s="7" customFormat="1" ht="42" customHeight="1" x14ac:dyDescent="0.25">
      <c r="A15" s="18" t="s">
        <v>34</v>
      </c>
      <c r="B15" s="26" t="s">
        <v>61</v>
      </c>
      <c r="C15" s="6" t="s">
        <v>9</v>
      </c>
      <c r="D15" s="6" t="s">
        <v>40</v>
      </c>
      <c r="E15" s="20">
        <f t="shared" si="14"/>
        <v>1184.3</v>
      </c>
      <c r="F15" s="37">
        <v>1113.8</v>
      </c>
      <c r="G15" s="38">
        <v>58.8</v>
      </c>
      <c r="H15" s="37">
        <v>11.7</v>
      </c>
      <c r="I15" s="20">
        <f t="shared" si="16"/>
        <v>0</v>
      </c>
      <c r="J15" s="20">
        <v>0</v>
      </c>
      <c r="K15" s="24">
        <v>0</v>
      </c>
      <c r="L15" s="24">
        <v>0</v>
      </c>
      <c r="M15" s="20">
        <f t="shared" si="17"/>
        <v>0</v>
      </c>
      <c r="N15" s="20">
        <v>0</v>
      </c>
      <c r="O15" s="24">
        <v>0</v>
      </c>
      <c r="P15" s="24">
        <v>0</v>
      </c>
      <c r="Q15" s="20">
        <f t="shared" si="18"/>
        <v>0</v>
      </c>
      <c r="R15" s="20">
        <v>0</v>
      </c>
      <c r="S15" s="24">
        <v>0</v>
      </c>
      <c r="T15" s="24">
        <v>0</v>
      </c>
      <c r="U15" s="10">
        <v>0</v>
      </c>
      <c r="V15" s="10">
        <v>0</v>
      </c>
    </row>
    <row r="16" spans="1:22" s="7" customFormat="1" ht="38.25" customHeight="1" x14ac:dyDescent="0.25">
      <c r="A16" s="18" t="s">
        <v>35</v>
      </c>
      <c r="B16" s="26" t="s">
        <v>62</v>
      </c>
      <c r="C16" s="6" t="s">
        <v>9</v>
      </c>
      <c r="D16" s="6" t="s">
        <v>40</v>
      </c>
      <c r="E16" s="20">
        <f t="shared" si="14"/>
        <v>2503.4</v>
      </c>
      <c r="F16" s="39">
        <v>2354.4</v>
      </c>
      <c r="G16" s="39">
        <v>124</v>
      </c>
      <c r="H16" s="39">
        <v>25</v>
      </c>
      <c r="I16" s="20">
        <f t="shared" si="16"/>
        <v>0</v>
      </c>
      <c r="J16" s="20">
        <v>0</v>
      </c>
      <c r="K16" s="24">
        <v>0</v>
      </c>
      <c r="L16" s="24">
        <v>0</v>
      </c>
      <c r="M16" s="20">
        <f t="shared" si="17"/>
        <v>0</v>
      </c>
      <c r="N16" s="20">
        <v>0</v>
      </c>
      <c r="O16" s="24">
        <v>0</v>
      </c>
      <c r="P16" s="24">
        <v>0</v>
      </c>
      <c r="Q16" s="20">
        <f t="shared" si="18"/>
        <v>0</v>
      </c>
      <c r="R16" s="20">
        <v>0</v>
      </c>
      <c r="S16" s="24">
        <v>0</v>
      </c>
      <c r="T16" s="24">
        <v>0</v>
      </c>
      <c r="U16" s="10">
        <v>0</v>
      </c>
      <c r="V16" s="10">
        <v>0</v>
      </c>
    </row>
    <row r="17" spans="1:22" s="7" customFormat="1" ht="41.25" customHeight="1" x14ac:dyDescent="0.25">
      <c r="A17" s="18" t="s">
        <v>36</v>
      </c>
      <c r="B17" s="26" t="s">
        <v>63</v>
      </c>
      <c r="C17" s="6" t="s">
        <v>9</v>
      </c>
      <c r="D17" s="6" t="s">
        <v>40</v>
      </c>
      <c r="E17" s="20">
        <f t="shared" si="14"/>
        <v>1174.3000000000002</v>
      </c>
      <c r="F17" s="39">
        <v>1104.4000000000001</v>
      </c>
      <c r="G17" s="39">
        <v>58.2</v>
      </c>
      <c r="H17" s="39">
        <v>11.7</v>
      </c>
      <c r="I17" s="20">
        <f t="shared" si="16"/>
        <v>0</v>
      </c>
      <c r="J17" s="20">
        <v>0</v>
      </c>
      <c r="K17" s="24">
        <v>0</v>
      </c>
      <c r="L17" s="24">
        <v>0</v>
      </c>
      <c r="M17" s="20">
        <f t="shared" si="17"/>
        <v>0</v>
      </c>
      <c r="N17" s="20">
        <v>0</v>
      </c>
      <c r="O17" s="24">
        <v>0</v>
      </c>
      <c r="P17" s="24">
        <v>0</v>
      </c>
      <c r="Q17" s="20">
        <f t="shared" si="18"/>
        <v>0</v>
      </c>
      <c r="R17" s="20">
        <v>0</v>
      </c>
      <c r="S17" s="24">
        <v>0</v>
      </c>
      <c r="T17" s="24">
        <v>0</v>
      </c>
      <c r="U17" s="10">
        <v>0</v>
      </c>
      <c r="V17" s="10">
        <v>0</v>
      </c>
    </row>
    <row r="18" spans="1:22" s="7" customFormat="1" ht="31.5" x14ac:dyDescent="0.25">
      <c r="A18" s="18" t="s">
        <v>47</v>
      </c>
      <c r="B18" s="26" t="s">
        <v>64</v>
      </c>
      <c r="C18" s="6" t="s">
        <v>9</v>
      </c>
      <c r="D18" s="6" t="s">
        <v>40</v>
      </c>
      <c r="E18" s="20">
        <f t="shared" si="14"/>
        <v>3554.2999999999997</v>
      </c>
      <c r="F18" s="39">
        <v>3342.7</v>
      </c>
      <c r="G18" s="39">
        <v>176</v>
      </c>
      <c r="H18" s="39">
        <v>35.6</v>
      </c>
      <c r="I18" s="20">
        <f t="shared" si="11"/>
        <v>0</v>
      </c>
      <c r="J18" s="20">
        <v>0</v>
      </c>
      <c r="K18" s="24">
        <v>0</v>
      </c>
      <c r="L18" s="24">
        <v>0</v>
      </c>
      <c r="M18" s="20">
        <f t="shared" si="12"/>
        <v>0</v>
      </c>
      <c r="N18" s="20">
        <v>0</v>
      </c>
      <c r="O18" s="24">
        <v>0</v>
      </c>
      <c r="P18" s="24">
        <v>0</v>
      </c>
      <c r="Q18" s="20">
        <f t="shared" si="15"/>
        <v>0</v>
      </c>
      <c r="R18" s="20">
        <v>0</v>
      </c>
      <c r="S18" s="24">
        <v>0</v>
      </c>
      <c r="T18" s="24">
        <v>0</v>
      </c>
      <c r="U18" s="10">
        <v>0</v>
      </c>
      <c r="V18" s="10">
        <v>0</v>
      </c>
    </row>
    <row r="19" spans="1:22" s="7" customFormat="1" ht="31.5" x14ac:dyDescent="0.25">
      <c r="A19" s="18" t="s">
        <v>48</v>
      </c>
      <c r="B19" s="26" t="s">
        <v>65</v>
      </c>
      <c r="C19" s="6" t="s">
        <v>9</v>
      </c>
      <c r="D19" s="6" t="s">
        <v>40</v>
      </c>
      <c r="E19" s="20">
        <f t="shared" si="14"/>
        <v>8044</v>
      </c>
      <c r="F19" s="39">
        <v>3486.5</v>
      </c>
      <c r="G19" s="39">
        <v>198.2</v>
      </c>
      <c r="H19" s="39">
        <v>4359.3</v>
      </c>
      <c r="I19" s="20">
        <f t="shared" si="11"/>
        <v>0</v>
      </c>
      <c r="J19" s="20">
        <v>0</v>
      </c>
      <c r="K19" s="24">
        <v>0</v>
      </c>
      <c r="L19" s="24">
        <v>0</v>
      </c>
      <c r="M19" s="20">
        <f t="shared" si="12"/>
        <v>0</v>
      </c>
      <c r="N19" s="20">
        <v>0</v>
      </c>
      <c r="O19" s="24">
        <v>0</v>
      </c>
      <c r="P19" s="24">
        <v>0</v>
      </c>
      <c r="Q19" s="20">
        <f t="shared" si="15"/>
        <v>0</v>
      </c>
      <c r="R19" s="20">
        <v>0</v>
      </c>
      <c r="S19" s="24">
        <v>0</v>
      </c>
      <c r="T19" s="24">
        <v>0</v>
      </c>
      <c r="U19" s="10">
        <v>0</v>
      </c>
      <c r="V19" s="10">
        <v>0</v>
      </c>
    </row>
    <row r="20" spans="1:22" s="7" customFormat="1" ht="54.75" customHeight="1" x14ac:dyDescent="0.25">
      <c r="A20" s="18" t="s">
        <v>49</v>
      </c>
      <c r="B20" s="26" t="s">
        <v>66</v>
      </c>
      <c r="C20" s="6" t="s">
        <v>9</v>
      </c>
      <c r="D20" s="6" t="s">
        <v>40</v>
      </c>
      <c r="E20" s="20">
        <f t="shared" si="14"/>
        <v>11163.900000000001</v>
      </c>
      <c r="F20" s="40">
        <v>0</v>
      </c>
      <c r="G20" s="39">
        <v>10605.7</v>
      </c>
      <c r="H20" s="39">
        <v>558.20000000000005</v>
      </c>
      <c r="I20" s="20">
        <f t="shared" si="11"/>
        <v>0</v>
      </c>
      <c r="J20" s="20">
        <v>0</v>
      </c>
      <c r="K20" s="24">
        <v>0</v>
      </c>
      <c r="L20" s="24">
        <v>0</v>
      </c>
      <c r="M20" s="20">
        <f t="shared" si="12"/>
        <v>0</v>
      </c>
      <c r="N20" s="20">
        <v>0</v>
      </c>
      <c r="O20" s="24">
        <v>0</v>
      </c>
      <c r="P20" s="24">
        <v>0</v>
      </c>
      <c r="Q20" s="20">
        <f t="shared" si="15"/>
        <v>0</v>
      </c>
      <c r="R20" s="20">
        <v>0</v>
      </c>
      <c r="S20" s="24">
        <v>0</v>
      </c>
      <c r="T20" s="24">
        <v>0</v>
      </c>
      <c r="U20" s="10">
        <v>0</v>
      </c>
      <c r="V20" s="10">
        <v>0</v>
      </c>
    </row>
    <row r="21" spans="1:22" s="7" customFormat="1" ht="16.5" customHeight="1" x14ac:dyDescent="0.25">
      <c r="A21" s="4" t="s">
        <v>69</v>
      </c>
      <c r="B21" s="54" t="s">
        <v>67</v>
      </c>
      <c r="C21" s="55"/>
      <c r="D21" s="56"/>
      <c r="E21" s="32">
        <f>SUM(E22)</f>
        <v>6221</v>
      </c>
      <c r="F21" s="32">
        <f t="shared" ref="F21:T21" si="19">SUM(F22)</f>
        <v>0</v>
      </c>
      <c r="G21" s="32">
        <f t="shared" si="19"/>
        <v>0</v>
      </c>
      <c r="H21" s="32">
        <f t="shared" si="19"/>
        <v>6221</v>
      </c>
      <c r="I21" s="32">
        <f t="shared" si="19"/>
        <v>0</v>
      </c>
      <c r="J21" s="32">
        <f t="shared" si="19"/>
        <v>0</v>
      </c>
      <c r="K21" s="32">
        <f t="shared" si="19"/>
        <v>0</v>
      </c>
      <c r="L21" s="32">
        <f t="shared" si="19"/>
        <v>0</v>
      </c>
      <c r="M21" s="32">
        <f t="shared" si="19"/>
        <v>0</v>
      </c>
      <c r="N21" s="32">
        <f t="shared" si="19"/>
        <v>0</v>
      </c>
      <c r="O21" s="32">
        <f t="shared" si="19"/>
        <v>0</v>
      </c>
      <c r="P21" s="32">
        <f t="shared" si="19"/>
        <v>0</v>
      </c>
      <c r="Q21" s="32">
        <f t="shared" si="19"/>
        <v>0</v>
      </c>
      <c r="R21" s="32">
        <f t="shared" si="19"/>
        <v>0</v>
      </c>
      <c r="S21" s="32">
        <f t="shared" si="19"/>
        <v>0</v>
      </c>
      <c r="T21" s="32">
        <f t="shared" si="19"/>
        <v>0</v>
      </c>
      <c r="U21" s="10">
        <v>0</v>
      </c>
      <c r="V21" s="10">
        <v>0</v>
      </c>
    </row>
    <row r="22" spans="1:22" s="7" customFormat="1" ht="31.5" customHeight="1" x14ac:dyDescent="0.25">
      <c r="A22" s="18" t="s">
        <v>70</v>
      </c>
      <c r="B22" s="31" t="s">
        <v>68</v>
      </c>
      <c r="C22" s="6" t="s">
        <v>9</v>
      </c>
      <c r="D22" s="6" t="s">
        <v>40</v>
      </c>
      <c r="E22" s="13">
        <f>SUM(F22:J22)</f>
        <v>6221</v>
      </c>
      <c r="F22" s="33">
        <v>0</v>
      </c>
      <c r="G22" s="13">
        <v>0</v>
      </c>
      <c r="H22" s="29">
        <v>6221</v>
      </c>
      <c r="I22" s="20">
        <f t="shared" ref="I22" si="20">SUM(J22:L22)</f>
        <v>0</v>
      </c>
      <c r="J22" s="20">
        <v>0</v>
      </c>
      <c r="K22" s="24">
        <v>0</v>
      </c>
      <c r="L22" s="13"/>
      <c r="M22" s="13">
        <f t="shared" ref="M22" si="21">N22+O22</f>
        <v>0</v>
      </c>
      <c r="N22" s="13">
        <f t="shared" ref="N22" si="22">O22+Q22</f>
        <v>0</v>
      </c>
      <c r="O22" s="13">
        <f t="shared" ref="O22" si="23">Q22+R22</f>
        <v>0</v>
      </c>
      <c r="P22" s="13"/>
      <c r="Q22" s="13">
        <f t="shared" ref="Q22" si="24">R22+T22</f>
        <v>0</v>
      </c>
      <c r="R22" s="13">
        <f t="shared" ref="R22" si="25">T22+U22</f>
        <v>0</v>
      </c>
      <c r="S22" s="13"/>
      <c r="T22" s="13">
        <f t="shared" ref="T22" si="26">U22+V22</f>
        <v>0</v>
      </c>
      <c r="U22" s="10">
        <v>0</v>
      </c>
      <c r="V22" s="10">
        <v>0</v>
      </c>
    </row>
    <row r="23" spans="1:22" x14ac:dyDescent="0.25">
      <c r="B23" s="12" t="s">
        <v>29</v>
      </c>
      <c r="C23" s="8"/>
      <c r="D23" s="8"/>
      <c r="E23" s="14">
        <f>E11+E6+E21</f>
        <v>81118.5</v>
      </c>
      <c r="F23" s="14">
        <f t="shared" ref="F23:T23" si="27">F11+F6+F21</f>
        <v>25278.000000000004</v>
      </c>
      <c r="G23" s="14">
        <f t="shared" si="27"/>
        <v>39836.800000000003</v>
      </c>
      <c r="H23" s="14">
        <f t="shared" si="27"/>
        <v>16003.7</v>
      </c>
      <c r="I23" s="14">
        <f t="shared" si="27"/>
        <v>0</v>
      </c>
      <c r="J23" s="14">
        <f t="shared" si="27"/>
        <v>0</v>
      </c>
      <c r="K23" s="14">
        <f t="shared" si="27"/>
        <v>0</v>
      </c>
      <c r="L23" s="14">
        <f t="shared" si="27"/>
        <v>0</v>
      </c>
      <c r="M23" s="14">
        <f t="shared" si="27"/>
        <v>0</v>
      </c>
      <c r="N23" s="14">
        <f t="shared" si="27"/>
        <v>0</v>
      </c>
      <c r="O23" s="14">
        <f t="shared" si="27"/>
        <v>0</v>
      </c>
      <c r="P23" s="14">
        <f t="shared" si="27"/>
        <v>0</v>
      </c>
      <c r="Q23" s="14">
        <f t="shared" si="27"/>
        <v>0</v>
      </c>
      <c r="R23" s="14">
        <f t="shared" si="27"/>
        <v>0</v>
      </c>
      <c r="S23" s="14">
        <f t="shared" si="27"/>
        <v>0</v>
      </c>
      <c r="T23" s="14">
        <f t="shared" si="27"/>
        <v>0</v>
      </c>
      <c r="U23" s="10">
        <v>0</v>
      </c>
      <c r="V23" s="10">
        <v>0</v>
      </c>
    </row>
    <row r="25" spans="1:22" x14ac:dyDescent="0.25">
      <c r="E25" s="34"/>
      <c r="G25" s="34">
        <f>G23+F23</f>
        <v>65114.8</v>
      </c>
    </row>
    <row r="26" spans="1:22" x14ac:dyDescent="0.25">
      <c r="E26" s="35">
        <f>'[2]без учета счетов бюджета'!$W$99</f>
        <v>53336100</v>
      </c>
    </row>
    <row r="28" spans="1:22" x14ac:dyDescent="0.25">
      <c r="E28" s="2">
        <f>E26/1000-E23</f>
        <v>-27782.400000000001</v>
      </c>
    </row>
    <row r="49" ht="30.75" customHeight="1" x14ac:dyDescent="0.25"/>
    <row r="51" ht="18.75" customHeight="1" x14ac:dyDescent="0.25"/>
    <row r="52" ht="18.75" customHeight="1" x14ac:dyDescent="0.25"/>
    <row r="55" ht="18.75" customHeight="1" x14ac:dyDescent="0.25"/>
    <row r="57" ht="18.75" customHeight="1" x14ac:dyDescent="0.25"/>
    <row r="58" ht="18.75" customHeight="1" x14ac:dyDescent="0.25"/>
  </sheetData>
  <mergeCells count="15">
    <mergeCell ref="B21:D21"/>
    <mergeCell ref="A1:V1"/>
    <mergeCell ref="A2:V2"/>
    <mergeCell ref="A3:A4"/>
    <mergeCell ref="B3:B4"/>
    <mergeCell ref="C3:C4"/>
    <mergeCell ref="D3:D4"/>
    <mergeCell ref="Q3:T3"/>
    <mergeCell ref="U3:U4"/>
    <mergeCell ref="V3:V4"/>
    <mergeCell ref="E3:H3"/>
    <mergeCell ref="I3:L3"/>
    <mergeCell ref="M3:P3"/>
    <mergeCell ref="B6:D6"/>
    <mergeCell ref="B11:D11"/>
  </mergeCells>
  <pageMargins left="0.39370078740157483" right="0.39370078740157483" top="0.39370078740157483" bottom="0.39370078740157483" header="0.31496062992125984" footer="0.31496062992125984"/>
  <pageSetup paperSize="9" scale="3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0"/>
  <sheetViews>
    <sheetView tabSelected="1" view="pageBreakPreview" zoomScale="90" zoomScaleNormal="100" zoomScaleSheetLayoutView="90" workbookViewId="0">
      <selection activeCell="J10" sqref="J10:M10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17.28515625" style="1" customWidth="1"/>
    <col min="7" max="7" width="16.28515625" style="1" customWidth="1"/>
    <col min="8" max="8" width="19.5703125" style="1" customWidth="1"/>
    <col min="9" max="9" width="18.570312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ht="41.25" customHeight="1" x14ac:dyDescent="0.25">
      <c r="A1" s="66" t="s">
        <v>44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</row>
    <row r="2" spans="1:13" ht="24" customHeight="1" x14ac:dyDescent="0.25">
      <c r="A2" s="66" t="s">
        <v>76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</row>
    <row r="3" spans="1:13" ht="24" customHeight="1" x14ac:dyDescent="0.25">
      <c r="A3" s="67" t="s">
        <v>12</v>
      </c>
      <c r="B3" s="67" t="s">
        <v>13</v>
      </c>
      <c r="C3" s="68" t="s">
        <v>14</v>
      </c>
      <c r="D3" s="69"/>
      <c r="E3" s="67" t="s">
        <v>15</v>
      </c>
      <c r="F3" s="67" t="s">
        <v>16</v>
      </c>
      <c r="G3" s="67" t="s">
        <v>17</v>
      </c>
      <c r="H3" s="67" t="s">
        <v>18</v>
      </c>
      <c r="I3" s="70" t="s">
        <v>50</v>
      </c>
      <c r="J3" s="70" t="s">
        <v>19</v>
      </c>
      <c r="K3" s="67" t="s">
        <v>20</v>
      </c>
      <c r="L3" s="67"/>
      <c r="M3" s="67"/>
    </row>
    <row r="4" spans="1:13" ht="15" customHeight="1" x14ac:dyDescent="0.25">
      <c r="A4" s="67"/>
      <c r="B4" s="67"/>
      <c r="C4" s="70" t="s">
        <v>21</v>
      </c>
      <c r="D4" s="70" t="s">
        <v>22</v>
      </c>
      <c r="E4" s="67"/>
      <c r="F4" s="67"/>
      <c r="G4" s="67"/>
      <c r="H4" s="67"/>
      <c r="I4" s="71"/>
      <c r="J4" s="71"/>
      <c r="K4" s="67" t="s">
        <v>23</v>
      </c>
      <c r="L4" s="70" t="s">
        <v>24</v>
      </c>
      <c r="M4" s="67" t="s">
        <v>25</v>
      </c>
    </row>
    <row r="5" spans="1:13" ht="31.5" customHeight="1" x14ac:dyDescent="0.25">
      <c r="A5" s="67"/>
      <c r="B5" s="67"/>
      <c r="C5" s="72"/>
      <c r="D5" s="72"/>
      <c r="E5" s="67"/>
      <c r="F5" s="67"/>
      <c r="G5" s="67"/>
      <c r="H5" s="67"/>
      <c r="I5" s="72"/>
      <c r="J5" s="72"/>
      <c r="K5" s="67"/>
      <c r="L5" s="72"/>
      <c r="M5" s="67"/>
    </row>
    <row r="6" spans="1:13" x14ac:dyDescent="0.25">
      <c r="A6" s="15">
        <v>1</v>
      </c>
      <c r="B6" s="15">
        <v>2</v>
      </c>
      <c r="C6" s="15">
        <f>B6+1</f>
        <v>3</v>
      </c>
      <c r="D6" s="15">
        <f t="shared" ref="D6:K6" si="0">C6+1</f>
        <v>4</v>
      </c>
      <c r="E6" s="15">
        <v>3</v>
      </c>
      <c r="F6" s="15">
        <f t="shared" si="0"/>
        <v>4</v>
      </c>
      <c r="G6" s="15">
        <f t="shared" si="0"/>
        <v>5</v>
      </c>
      <c r="H6" s="15">
        <f t="shared" si="0"/>
        <v>6</v>
      </c>
      <c r="I6" s="15">
        <f t="shared" si="0"/>
        <v>7</v>
      </c>
      <c r="J6" s="15">
        <f t="shared" si="0"/>
        <v>8</v>
      </c>
      <c r="K6" s="15">
        <f t="shared" si="0"/>
        <v>9</v>
      </c>
      <c r="L6" s="15">
        <v>10</v>
      </c>
      <c r="M6" s="15">
        <v>11</v>
      </c>
    </row>
    <row r="7" spans="1:13" s="5" customFormat="1" ht="48.75" customHeight="1" x14ac:dyDescent="0.25">
      <c r="A7" s="25">
        <v>1</v>
      </c>
      <c r="B7" s="44" t="s">
        <v>30</v>
      </c>
      <c r="C7" s="45"/>
      <c r="D7" s="45"/>
      <c r="E7" s="41" t="s">
        <v>71</v>
      </c>
      <c r="F7" s="27" t="s">
        <v>43</v>
      </c>
      <c r="G7" s="46" t="s">
        <v>1</v>
      </c>
      <c r="H7" s="27">
        <v>44286</v>
      </c>
      <c r="I7" s="42">
        <v>1800000</v>
      </c>
      <c r="J7" s="47"/>
      <c r="K7" s="48">
        <f>M7</f>
        <v>0</v>
      </c>
      <c r="L7" s="48"/>
      <c r="M7" s="43">
        <f>'Подпрограмма 2'!M7</f>
        <v>0</v>
      </c>
    </row>
    <row r="8" spans="1:13" s="5" customFormat="1" ht="49.5" customHeight="1" x14ac:dyDescent="0.25">
      <c r="A8" s="25">
        <v>2</v>
      </c>
      <c r="B8" s="26" t="s">
        <v>53</v>
      </c>
      <c r="C8" s="27"/>
      <c r="D8" s="45"/>
      <c r="E8" s="41" t="s">
        <v>72</v>
      </c>
      <c r="F8" s="41" t="s">
        <v>73</v>
      </c>
      <c r="G8" s="46" t="s">
        <v>40</v>
      </c>
      <c r="H8" s="27">
        <v>45382</v>
      </c>
      <c r="I8" s="43">
        <v>4225200</v>
      </c>
      <c r="J8" s="49"/>
      <c r="K8" s="48">
        <f>M8</f>
        <v>0</v>
      </c>
      <c r="L8" s="50"/>
      <c r="M8" s="43">
        <f>'Подпрограмма 2'!M8</f>
        <v>0</v>
      </c>
    </row>
    <row r="9" spans="1:13" s="5" customFormat="1" ht="49.5" customHeight="1" x14ac:dyDescent="0.25">
      <c r="A9" s="51">
        <v>3</v>
      </c>
      <c r="B9" s="26" t="s">
        <v>66</v>
      </c>
      <c r="C9" s="52"/>
      <c r="D9" s="53"/>
      <c r="E9" s="41" t="s">
        <v>74</v>
      </c>
      <c r="F9" s="41" t="s">
        <v>75</v>
      </c>
      <c r="G9" s="6" t="s">
        <v>40</v>
      </c>
      <c r="H9" s="27">
        <v>45184</v>
      </c>
      <c r="I9" s="43">
        <v>11163900</v>
      </c>
      <c r="J9" s="49"/>
      <c r="K9" s="48">
        <f>M9</f>
        <v>0</v>
      </c>
      <c r="L9" s="50"/>
      <c r="M9" s="43">
        <f>'Подпрограмма 2'!M20</f>
        <v>0</v>
      </c>
    </row>
    <row r="10" spans="1:13" ht="15" customHeight="1" x14ac:dyDescent="0.25">
      <c r="A10" s="73" t="s">
        <v>26</v>
      </c>
      <c r="B10" s="74"/>
      <c r="C10" s="74"/>
      <c r="D10" s="74"/>
      <c r="E10" s="74"/>
      <c r="F10" s="74"/>
      <c r="G10" s="74"/>
      <c r="H10" s="74"/>
      <c r="I10" s="75"/>
      <c r="J10" s="3">
        <f t="shared" ref="J10:M10" si="1">SUM(J7:J9)</f>
        <v>0</v>
      </c>
      <c r="K10" s="3">
        <f t="shared" si="1"/>
        <v>0</v>
      </c>
      <c r="L10" s="3">
        <f t="shared" si="1"/>
        <v>0</v>
      </c>
      <c r="M10" s="3">
        <f t="shared" si="1"/>
        <v>0</v>
      </c>
    </row>
  </sheetData>
  <mergeCells count="18">
    <mergeCell ref="A10:I10"/>
    <mergeCell ref="J3:J5"/>
    <mergeCell ref="K3:M3"/>
    <mergeCell ref="C4:C5"/>
    <mergeCell ref="D4:D5"/>
    <mergeCell ref="K4:K5"/>
    <mergeCell ref="L4:L5"/>
    <mergeCell ref="M4:M5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39370078740157483" right="0.39370078740157483" top="0.39370078740157483" bottom="0.3937007874015748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2</vt:lpstr>
      <vt:lpstr>Подпрограмма 2 (2)</vt:lpstr>
      <vt:lpstr>'Подпрограмма 2'!Заголовки_для_печати</vt:lpstr>
      <vt:lpstr>'Подпрограмма 2 (2)'!Заголовки_для_печати</vt:lpstr>
      <vt:lpstr>'Подпрограмма 2'!Область_печати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Ружникова Оксана Павловна</cp:lastModifiedBy>
  <cp:lastPrinted>2023-07-21T10:55:42Z</cp:lastPrinted>
  <dcterms:created xsi:type="dcterms:W3CDTF">2015-07-01T06:08:23Z</dcterms:created>
  <dcterms:modified xsi:type="dcterms:W3CDTF">2024-04-26T08:18:34Z</dcterms:modified>
</cp:coreProperties>
</file>